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내문서\공사, 용역, 계약 관련\공사입찰관련\2019년도\0513 삼도수군 통제영 실감콘텐트 체험존\0522 삼도수군 통제영 실감콘텐츠 체험존 조성 구조보강공사\"/>
    </mc:Choice>
  </mc:AlternateContent>
  <bookViews>
    <workbookView xWindow="0" yWindow="0" windowWidth="13905" windowHeight="12120"/>
  </bookViews>
  <sheets>
    <sheet name="원가계산서 (건축)" sheetId="1" r:id="rId1"/>
    <sheet name="공종별집계표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</externalReferences>
  <definedNames>
    <definedName name="__LPB1">[1]부하계산서!#REF!</definedName>
    <definedName name="__LPK1">[1]부하계산서!#REF!</definedName>
    <definedName name="__LU1">'[2]부하(성남)'!#REF!</definedName>
    <definedName name="__LU2">'[2]부하(성남)'!#REF!</definedName>
    <definedName name="__LV01">'[2]부하(성남)'!#REF!</definedName>
    <definedName name="__UP1">[1]부하계산서!#REF!</definedName>
    <definedName name="__UP2">[1]부하계산서!#REF!</definedName>
    <definedName name="_1._PANEL_BD.__LP___1">#REF!</definedName>
    <definedName name="_LP1">#REF!</definedName>
    <definedName name="_LP2">#REF!</definedName>
    <definedName name="\a">#REF!</definedName>
    <definedName name="\e">'[3]일위대가-1'!#REF!</definedName>
    <definedName name="\m">'[3]일위대가-1'!#REF!</definedName>
    <definedName name="\q">'[4]일위대가-2'!#REF!</definedName>
    <definedName name="\w">'[3]일위대가-1'!#REF!</definedName>
    <definedName name="\z">#REF!</definedName>
    <definedName name="a">#REF!</definedName>
    <definedName name="B">#REF!</definedName>
    <definedName name="BOX">#REF!</definedName>
    <definedName name="BOX암거">#REF!</definedName>
    <definedName name="CONDUIT">#REF!</definedName>
    <definedName name="DANGA">'[5]Y-WORK'!$D$19:$D$19,'[5]Y-WORK'!$F$19:$BD$19</definedName>
    <definedName name="DATA">#REF!</definedName>
    <definedName name="_xlnm.Database">#REF!</definedName>
    <definedName name="DIA">#REF!</definedName>
    <definedName name="DKARJ">#REF!</definedName>
    <definedName name="el">[6]부하계산서!#REF!</definedName>
    <definedName name="H철10">#REF!</definedName>
    <definedName name="ID">'[5]Y-WORK'!$I$268:$I$417,'[5]Y-WORK'!$I$427:$I$450</definedName>
    <definedName name="KA">'[7]조도계산서 (도서)'!$B$61:$E$68</definedName>
    <definedName name="KK">#REF!</definedName>
    <definedName name="LP1A">'[2]부하(성남)'!#REF!</definedName>
    <definedName name="LP1B">[1]부하계산서!#REF!</definedName>
    <definedName name="LP3A">'[2]부하(성남)'!#REF!</definedName>
    <definedName name="LPB">'[2]부하(성남)'!#REF!</definedName>
    <definedName name="LPBA">[1]부하계산서!#REF!</definedName>
    <definedName name="LPKA">[1]부하계산서!#REF!</definedName>
    <definedName name="LPKB">[1]부하계산서!#REF!</definedName>
    <definedName name="LPM">[1]부하계산서!#REF!</definedName>
    <definedName name="LPMA">[1]부하계산서!#REF!</definedName>
    <definedName name="LPO">[1]부하계산서!#REF!</definedName>
    <definedName name="LPOA">[1]부하계산서!#REF!</definedName>
    <definedName name="LV02A">[1]부하계산서!#REF!</definedName>
    <definedName name="LV02B">[1]부하계산서!#REF!</definedName>
    <definedName name="LV04A">[1]부하계산서!#REF!</definedName>
    <definedName name="LV04B">[1]부하계산서!#REF!</definedName>
    <definedName name="MCCEA">[1]부하계산서!#REF!</definedName>
    <definedName name="MCCEB">[1]부하계산서!#REF!</definedName>
    <definedName name="MCCF">[1]부하계산서!#REF!</definedName>
    <definedName name="MCCN">'[2]부하(성남)'!#REF!</definedName>
    <definedName name="MCCP">[1]부하계산서!#REF!</definedName>
    <definedName name="MCCS">[1]부하계산서!#REF!</definedName>
    <definedName name="MONEY">'[5]Y-WORK'!$F$21:$M$417,'[5]Y-WORK'!$F$427:$M$450</definedName>
    <definedName name="NAFS3">#REF!</definedName>
    <definedName name="NO">#REF!</definedName>
    <definedName name="P.E관">#REF!</definedName>
    <definedName name="PB">'[2]부하(성남)'!#REF!</definedName>
    <definedName name="PE관보호공">#REF!</definedName>
    <definedName name="PNLW10">[1]부하계산서!#REF!</definedName>
    <definedName name="PNLW8">[1]부하계산서!#REF!</definedName>
    <definedName name="PP">'[2]부하(성남)'!#REF!</definedName>
    <definedName name="_xlnm.Print_Area" localSheetId="1">공종별집계표!$B$1:$N$27</definedName>
    <definedName name="_xlnm.Print_Area" localSheetId="0">'원가계산서 (건축)'!$A$1:$I$38</definedName>
    <definedName name="_xlnm.Print_Titles" localSheetId="1">공종별집계표!$1:$4</definedName>
    <definedName name="ref">#REF!</definedName>
    <definedName name="Rhk">[6]부하계산서!#REF!</definedName>
    <definedName name="RK">[8]위치조서!$J$8</definedName>
    <definedName name="UNITA">[1]부하계산서!#REF!</definedName>
    <definedName name="UNITAA">[1]부하계산서!#REF!</definedName>
    <definedName name="UNITB">[1]부하계산서!#REF!</definedName>
    <definedName name="UNITBB">[1]부하계산서!#REF!</definedName>
    <definedName name="UNITC">[1]부하계산서!#REF!</definedName>
    <definedName name="UNITC1">[1]부하계산서!#REF!</definedName>
    <definedName name="UNITCA">[1]부하계산서!#REF!</definedName>
    <definedName name="UNITD">[1]부하계산서!#REF!</definedName>
    <definedName name="UNITDA">[1]부하계산서!#REF!</definedName>
    <definedName name="UPSR">[1]부하계산서!#REF!</definedName>
    <definedName name="w">#REF!</definedName>
    <definedName name="ㄱㄱㄱ">#REF!</definedName>
    <definedName name="가">[8]위치조서!$J$8</definedName>
    <definedName name="간접노무비">#REF!</definedName>
    <definedName name="간접노무비요율">#REF!</definedName>
    <definedName name="간접노무비요율_변경">#REF!</definedName>
    <definedName name="개거">#REF!</definedName>
    <definedName name="결정치">#REF!</definedName>
    <definedName name="경비">#REF!</definedName>
    <definedName name="경비금액">#REF!</definedName>
    <definedName name="경비단가">#REF!</definedName>
    <definedName name="경비소계">'[9]원가계산서 (건축)'!$G$27</definedName>
    <definedName name="고용보험료">#REF!</definedName>
    <definedName name="고용보험료요율">#REF!</definedName>
    <definedName name="고용보험료요율_변경">#REF!</definedName>
    <definedName name="공급가">'[9]원가계산서 (건축)'!$G$32</definedName>
    <definedName name="공사규모">'[9]원가계산서 (건축)'!$AA$15</definedName>
    <definedName name="공사기간">'[9]원가계산서 (건축)'!$AB$15</definedName>
    <definedName name="공종1">#REF!</definedName>
    <definedName name="관급자재" localSheetId="1">'[10]원가계산서 (건축)'!$G$35</definedName>
    <definedName name="관급자재">'원가계산서 (건축)'!$G$35</definedName>
    <definedName name="구조물깨기">#REF!</definedName>
    <definedName name="기타경비">#REF!</definedName>
    <definedName name="기타경비요율">#REF!</definedName>
    <definedName name="기타경비요율_변경">#REF!</definedName>
    <definedName name="길이">#REF!</definedName>
    <definedName name="ㄴㄴㄴㄴㄴ">[11]경산!#REF!</definedName>
    <definedName name="노무비">[12]경산!#REF!</definedName>
    <definedName name="노무비금액">#REF!</definedName>
    <definedName name="노무비단가">#REF!</definedName>
    <definedName name="노무비소계">'원가계산서 (건축)'!$G$11</definedName>
    <definedName name="노무비요율">'원가계산서 (건축)'!$G$40:$H$40</definedName>
    <definedName name="노무비요율2" localSheetId="1">'[10]원가계산서 (건축)'!#REF!</definedName>
    <definedName name="노무비요율2">'원가계산서 (건축)'!#REF!</definedName>
    <definedName name="노무비요율3">'원가계산서 (건축)'!$E$40:$G$40</definedName>
    <definedName name="노무비요율4">'원가계산서 (건축)'!#REF!</definedName>
    <definedName name="노지">[12]경산!#REF!</definedName>
    <definedName name="노출직">#REF!</definedName>
    <definedName name="노출직부">#REF!</definedName>
    <definedName name="ㄷ29">'[13]횡배수관집현황(2공구)'!#REF!</definedName>
    <definedName name="단수정리">'원가계산서 (건축)'!$G$40</definedName>
    <definedName name="대상액1">'원가계산서 (건축)'!$N$13</definedName>
    <definedName name="도">#REF!</definedName>
    <definedName name="도급">'[9]원가계산서 (건축)'!$G$34</definedName>
    <definedName name="도급자관급">'[9]원가계산서 (건축)'!$G$36</definedName>
    <definedName name="ㅁ1">[14]원가!#REF!</definedName>
    <definedName name="ㅁ25">[15]적용건축!$A$558</definedName>
    <definedName name="ㅁ250">#REF!</definedName>
    <definedName name="ㅁ30">[15]적용건축!$A$554</definedName>
    <definedName name="ㅁ545">#REF!</definedName>
    <definedName name="ㅁ60">[16]직노!#REF!</definedName>
    <definedName name="ㅁㅁㅁㅁㅁ">[17]위치조서!#REF!</definedName>
    <definedName name="무통">#REF!</definedName>
    <definedName name="물가자료">#REF!</definedName>
    <definedName name="미">#REF!</definedName>
    <definedName name="미조사세대">IF(#REF!&lt;&gt;25,COUNTBLANK(#REF!)-(25-#REF!),COUNTBLANK(#REF!))</definedName>
    <definedName name="보">'[18]횡배수관집현황(2공구)'!#REF!</definedName>
    <definedName name="보12">#REF!</definedName>
    <definedName name="보도">#REF!</definedName>
    <definedName name="부가">'원가계산서 (건축)'!$G$33</definedName>
    <definedName name="부가가치세">#REF!</definedName>
    <definedName name="부가가치세요율">#REF!</definedName>
    <definedName name="부가가치세요율_변경">#REF!</definedName>
    <definedName name="부대">#REF!</definedName>
    <definedName name="사">[19]날개수량1.5!$C$28:$P$31</definedName>
    <definedName name="사점오">[19]날개수량1.5!$C$32:$P$35</definedName>
    <definedName name="산재보험료">#REF!</definedName>
    <definedName name="산재보험료요율">#REF!</definedName>
    <definedName name="산재보험료요율_변경">#REF!</definedName>
    <definedName name="삼">[19]날개수량1.5!$C$20:$P$23</definedName>
    <definedName name="삼점오">[19]날개수량1.5!$C$24:$P$27</definedName>
    <definedName name="소계">#REF!</definedName>
    <definedName name="소화">#REF!</definedName>
    <definedName name="숙">#REF!</definedName>
    <definedName name="순공사비" localSheetId="1">'[10]원가계산서 (건축)'!$G$5,'[10]원가계산서 (건축)'!$G$9,'[10]원가계산서 (건축)'!$G$13</definedName>
    <definedName name="순공사비">'원가계산서 (건축)'!$G$5,'원가계산서 (건축)'!$G$9,'원가계산서 (건축)'!$G$13</definedName>
    <definedName name="순공사비계">'원가계산서 (건축)'!$G$28</definedName>
    <definedName name="시멘">[20]총괄!#REF!</definedName>
    <definedName name="ㅇ10">#REF!</definedName>
    <definedName name="ㅇ20">#REF!</definedName>
    <definedName name="ㅇㅇ">[11]경산!#REF!</definedName>
    <definedName name="아스관">[20]총괄!#REF!</definedName>
    <definedName name="아스콘">'[13]횡배수관집현황(2공구)'!#REF!</definedName>
    <definedName name="아콘467">[20]총괄!#REF!</definedName>
    <definedName name="아콘78">[20]총괄!#REF!</definedName>
    <definedName name="아콘관">[20]총괄!#REF!</definedName>
    <definedName name="아트관">[20]총괄!#REF!</definedName>
    <definedName name="안전관리비">#REF!</definedName>
    <definedName name="안전관리비요율">#REF!</definedName>
    <definedName name="안전관리비요율_변경">#REF!</definedName>
    <definedName name="암거">#REF!</definedName>
    <definedName name="양호">[21]XL4Poppy!$C$31</definedName>
    <definedName name="양호1">[21]XL4Poppy!$C$9</definedName>
    <definedName name="양호3">[21]XL4Poppy!$B$1:$B$16</definedName>
    <definedName name="어">[22]위치!#REF!</definedName>
    <definedName name="오수받이">[23]위치조서!$J$8</definedName>
    <definedName name="용량">#REF!</definedName>
    <definedName name="원수">#REF!</definedName>
    <definedName name="위치">#REF!</definedName>
    <definedName name="이">[19]날개수량1.5!$C$12:$P$15</definedName>
    <definedName name="이_윤">'원가계산서 (건축)'!$G$30</definedName>
    <definedName name="이라라랄">#REF!</definedName>
    <definedName name="이윤">#REF!</definedName>
    <definedName name="이윤요율">#REF!</definedName>
    <definedName name="이윤요율_변경">#REF!</definedName>
    <definedName name="이점오">[19]날개수량1.5!$C$16:$P$19</definedName>
    <definedName name="이태리">#REF!</definedName>
    <definedName name="이태리2">#REF!</definedName>
    <definedName name="이태리라">#REF!</definedName>
    <definedName name="이후">#REF!</definedName>
    <definedName name="일">[19]날개수량1.5!$C$4:$P$7</definedName>
    <definedName name="일반관리">'원가계산서 (건축)'!$G$29</definedName>
    <definedName name="일반관리비">#REF!</definedName>
    <definedName name="일반관리비요율">#REF!</definedName>
    <definedName name="일반관리비요율_변경">#REF!</definedName>
    <definedName name="일점오">[19]날개수량1.5!$C$8:$P$11</definedName>
    <definedName name="자료1">#REF!</definedName>
    <definedName name="자료2">#REF!</definedName>
    <definedName name="자탐">#REF!</definedName>
    <definedName name="재료비">#REF!</definedName>
    <definedName name="재료비금액">#REF!</definedName>
    <definedName name="재료비단가">#REF!</definedName>
    <definedName name="재료비소계">'[9]원가계산서 (건축)'!$G$8</definedName>
    <definedName name="접속면적">#REF!</definedName>
    <definedName name="접속현황">#REF!</definedName>
    <definedName name="조">'[24]표  지'!$J$8</definedName>
    <definedName name="조사세대">COUNT(#REF!)</definedName>
    <definedName name="조영">#REF!</definedName>
    <definedName name="조영수">#REF!</definedName>
    <definedName name="종배수위치">#REF!</definedName>
    <definedName name="직접노무비">#REF!</definedName>
    <definedName name="ㅊ1555">#REF!</definedName>
    <definedName name="ㅊ5">#REF!</definedName>
    <definedName name="ㅊ520">[25]적용토목!#REF!</definedName>
    <definedName name="차선">#REF!</definedName>
    <definedName name="차선도">#REF!</definedName>
    <definedName name="차선도색집계">#REF!</definedName>
    <definedName name="철10">#REF!</definedName>
    <definedName name="철13">#REF!</definedName>
    <definedName name="철16">#REF!</definedName>
    <definedName name="철19">#REF!</definedName>
    <definedName name="철22">#REF!</definedName>
    <definedName name="철25">#REF!</definedName>
    <definedName name="철29">#REF!</definedName>
    <definedName name="철32">#REF!</definedName>
    <definedName name="철H10">#REF!</definedName>
    <definedName name="철계">#REF!</definedName>
    <definedName name="철고10">#REF!</definedName>
    <definedName name="철고13">#REF!</definedName>
    <definedName name="철고16">#REF!</definedName>
    <definedName name="철고19">#REF!</definedName>
    <definedName name="철고22">#REF!</definedName>
    <definedName name="철고25">#REF!</definedName>
    <definedName name="철고29">#REF!</definedName>
    <definedName name="철고32">#REF!</definedName>
    <definedName name="철고계">#REF!</definedName>
    <definedName name="철고관">#REF!</definedName>
    <definedName name="철관">#REF!</definedName>
    <definedName name="총공사비">'원가계산서 (건축)'!$G$38</definedName>
    <definedName name="총원가">#REF!</definedName>
    <definedName name="충도리">#REF!</definedName>
    <definedName name="콘100">#REF!</definedName>
    <definedName name="콘160">[20]총괄!#REF!</definedName>
    <definedName name="콘180">[20]총괄!#REF!</definedName>
    <definedName name="콘210">[20]총괄!#REF!</definedName>
    <definedName name="콘240">#REF!</definedName>
    <definedName name="콘270">#REF!</definedName>
    <definedName name="콘관">#REF!</definedName>
    <definedName name="택코">[20]총괄!#REF!</definedName>
    <definedName name="터">#REF!</definedName>
    <definedName name="포장">#REF!</definedName>
    <definedName name="포장1">#REF!</definedName>
    <definedName name="포장수량1">#REF!</definedName>
    <definedName name="표층t">[26]접속도로1!#REF!</definedName>
    <definedName name="프라">[20]총괄!#REF!</definedName>
    <definedName name="ㅎ10">[27]적용토목!#REF!</definedName>
    <definedName name="하론">#REF!</definedName>
    <definedName name="합계">#REF!</definedName>
    <definedName name="허용전류">#REF!</definedName>
    <definedName name="횡배수위치">[28]위치조서!#REF!</definedName>
    <definedName name="흄100">[20]총괄!#REF!</definedName>
    <definedName name="흄120">[20]총괄!#REF!</definedName>
    <definedName name="흄150">[20]총괄!#REF!</definedName>
    <definedName name="흄30">[20]총괄!#REF!</definedName>
    <definedName name="흄45">[20]총괄!#REF!</definedName>
    <definedName name="흄50">[20]총괄!#REF!</definedName>
    <definedName name="흄60">[20]총괄!#REF!</definedName>
    <definedName name="흄80">[20]총괄!#REF!</definedName>
    <definedName name="흄90">[20]총괄!#REF!</definedName>
    <definedName name="흄관">[20]총괄!#REF!</definedName>
    <definedName name="ㅏ3">#REF!</definedName>
    <definedName name="ㅏ30">#REF!</definedName>
    <definedName name="ㅓ8">#REF!</definedName>
    <definedName name="ㅜ1">#REF!</definedName>
    <definedName name="ㅡ5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6" i="2" l="1"/>
  <c r="N25" i="2"/>
  <c r="N24" i="2"/>
  <c r="N23" i="2"/>
  <c r="N22" i="2"/>
  <c r="N21" i="2"/>
  <c r="N20" i="2"/>
  <c r="N19" i="2"/>
  <c r="N18" i="2"/>
  <c r="N17" i="2"/>
  <c r="N16" i="2"/>
  <c r="N15" i="2"/>
  <c r="N14" i="2"/>
  <c r="N13" i="2"/>
  <c r="N12" i="2"/>
  <c r="K27" i="2"/>
  <c r="L9" i="1"/>
  <c r="N13" i="1"/>
  <c r="N15" i="1"/>
  <c r="P15" i="1"/>
  <c r="L21" i="1"/>
  <c r="L24" i="1"/>
  <c r="L26" i="1"/>
  <c r="I27" i="2" l="1"/>
  <c r="H30" i="1"/>
  <c r="H29" i="1"/>
  <c r="H25" i="1"/>
  <c r="H26" i="1"/>
  <c r="H24" i="1"/>
  <c r="H23" i="1"/>
  <c r="H22" i="1"/>
  <c r="H21" i="1"/>
  <c r="J20" i="1"/>
  <c r="H19" i="1"/>
  <c r="H18" i="1"/>
  <c r="H17" i="1"/>
  <c r="H16" i="1"/>
  <c r="H15" i="1"/>
  <c r="H14" i="1"/>
  <c r="H10" i="1"/>
  <c r="G27" i="2" l="1"/>
  <c r="M27" i="2" l="1"/>
  <c r="N27" i="2" s="1"/>
  <c r="I22" i="1" l="1"/>
  <c r="I21" i="1"/>
  <c r="H20" i="1"/>
</calcChain>
</file>

<file path=xl/sharedStrings.xml><?xml version="1.0" encoding="utf-8"?>
<sst xmlns="http://schemas.openxmlformats.org/spreadsheetml/2006/main" count="123" uniqueCount="98">
  <si>
    <t>공 사 원 가 계 산 서 ( 건  축 )</t>
    <phoneticPr fontId="4" type="noConversion"/>
  </si>
  <si>
    <t>Project: 삼도수군 통제영 실감콘텐츠 체험존 조성 구조보강공사</t>
    <phoneticPr fontId="5" type="noConversion"/>
  </si>
  <si>
    <t>비목</t>
    <phoneticPr fontId="4" type="noConversion"/>
  </si>
  <si>
    <t>금액</t>
    <phoneticPr fontId="4" type="noConversion"/>
  </si>
  <si>
    <t>구성비</t>
    <phoneticPr fontId="4" type="noConversion"/>
  </si>
  <si>
    <t>비고</t>
    <phoneticPr fontId="4" type="noConversion"/>
  </si>
  <si>
    <t xml:space="preserve">순   공   사   비 </t>
    <phoneticPr fontId="4" type="noConversion"/>
  </si>
  <si>
    <t>재료비</t>
    <phoneticPr fontId="4" type="noConversion"/>
  </si>
  <si>
    <t>직접재료비</t>
    <phoneticPr fontId="4" type="noConversion"/>
  </si>
  <si>
    <t>간접재료비</t>
    <phoneticPr fontId="4" type="noConversion"/>
  </si>
  <si>
    <t>구분</t>
    <phoneticPr fontId="4" type="noConversion"/>
  </si>
  <si>
    <t>기준</t>
    <phoneticPr fontId="4" type="noConversion"/>
  </si>
  <si>
    <t>작업설, 부산물(△)</t>
    <phoneticPr fontId="4" type="noConversion"/>
  </si>
  <si>
    <t>노무비</t>
    <phoneticPr fontId="4" type="noConversion"/>
  </si>
  <si>
    <t>간접노무비</t>
  </si>
  <si>
    <t>[소계]</t>
    <phoneticPr fontId="4" type="noConversion"/>
  </si>
  <si>
    <t>경비</t>
    <phoneticPr fontId="4" type="noConversion"/>
  </si>
  <si>
    <t>기타경비</t>
  </si>
  <si>
    <t>직접노무비</t>
    <phoneticPr fontId="4" type="noConversion"/>
  </si>
  <si>
    <t>관급자재</t>
    <phoneticPr fontId="4" type="noConversion"/>
  </si>
  <si>
    <t>일반관리비</t>
  </si>
  <si>
    <t>간접노무비</t>
    <phoneticPr fontId="4" type="noConversion"/>
  </si>
  <si>
    <t>대관업무수수료</t>
    <phoneticPr fontId="4" type="noConversion"/>
  </si>
  <si>
    <t>이윤</t>
  </si>
  <si>
    <t>경     비</t>
    <phoneticPr fontId="4" type="noConversion"/>
  </si>
  <si>
    <t>운반비</t>
    <phoneticPr fontId="4" type="noConversion"/>
  </si>
  <si>
    <t>2019.01.09 기준</t>
    <phoneticPr fontId="4" type="noConversion"/>
  </si>
  <si>
    <t>대상액1</t>
    <phoneticPr fontId="4" type="noConversion"/>
  </si>
  <si>
    <t>기계경비</t>
    <phoneticPr fontId="4" type="noConversion"/>
  </si>
  <si>
    <t>적용기준</t>
    <phoneticPr fontId="4" type="noConversion"/>
  </si>
  <si>
    <t>적용요율</t>
    <phoneticPr fontId="4" type="noConversion"/>
  </si>
  <si>
    <t>산재보험료</t>
    <phoneticPr fontId="4" type="noConversion"/>
  </si>
  <si>
    <t>산재보험료</t>
  </si>
  <si>
    <t>공사규모</t>
    <phoneticPr fontId="4" type="noConversion"/>
  </si>
  <si>
    <t>공사기간</t>
    <phoneticPr fontId="4" type="noConversion"/>
  </si>
  <si>
    <t>고용보험료</t>
    <phoneticPr fontId="4" type="noConversion"/>
  </si>
  <si>
    <t>고용보험료</t>
  </si>
  <si>
    <t>건강보험료</t>
    <phoneticPr fontId="4" type="noConversion"/>
  </si>
  <si>
    <t>건강보험(1개월이상)</t>
    <phoneticPr fontId="4" type="noConversion"/>
  </si>
  <si>
    <t>연금보험료</t>
    <phoneticPr fontId="4" type="noConversion"/>
  </si>
  <si>
    <t>연금보험(1개월이상)</t>
    <phoneticPr fontId="4" type="noConversion"/>
  </si>
  <si>
    <t>공사규모</t>
  </si>
  <si>
    <t>공사기간</t>
  </si>
  <si>
    <t>기타경비</t>
    <phoneticPr fontId="4" type="noConversion"/>
  </si>
  <si>
    <t>일반과리비</t>
  </si>
  <si>
    <t>노인장기요양보험료</t>
    <phoneticPr fontId="4" type="noConversion"/>
  </si>
  <si>
    <t>노인장기요양보험(1개월이상)</t>
    <phoneticPr fontId="4" type="noConversion"/>
  </si>
  <si>
    <t>50억미만</t>
  </si>
  <si>
    <t>퇴직공제부금비</t>
    <phoneticPr fontId="4" type="noConversion"/>
  </si>
  <si>
    <t>퇴직공제부금(3억이상일때)</t>
    <phoneticPr fontId="4" type="noConversion"/>
  </si>
  <si>
    <t>산업안전보건관리비</t>
    <phoneticPr fontId="4" type="noConversion"/>
  </si>
  <si>
    <t>안전관리비(4천만원이상)</t>
    <phoneticPr fontId="4" type="noConversion"/>
  </si>
  <si>
    <t>(비교값) 소계제외</t>
    <phoneticPr fontId="12" type="noConversion"/>
  </si>
  <si>
    <t>50억~300억</t>
  </si>
  <si>
    <t>(비교값) 소계제외</t>
    <phoneticPr fontId="12" type="noConversion"/>
  </si>
  <si>
    <t>환경보전비</t>
    <phoneticPr fontId="4" type="noConversion"/>
  </si>
  <si>
    <t>지급보증서수수료</t>
    <phoneticPr fontId="4" type="noConversion"/>
  </si>
  <si>
    <t>건설장비 200만원 이상일때</t>
    <phoneticPr fontId="4" type="noConversion"/>
  </si>
  <si>
    <t>건설하도급대금
지급보증서발급수수료</t>
    <phoneticPr fontId="4" type="noConversion"/>
  </si>
  <si>
    <t>건설기계대여대금
지급보증서발급수수료</t>
    <phoneticPr fontId="4" type="noConversion"/>
  </si>
  <si>
    <t>간접비율(공급가액)</t>
    <phoneticPr fontId="4" type="noConversion"/>
  </si>
  <si>
    <t>계</t>
    <phoneticPr fontId="4" type="noConversion"/>
  </si>
  <si>
    <t>일반관리비</t>
    <phoneticPr fontId="4" type="noConversion"/>
  </si>
  <si>
    <t>이윤</t>
    <phoneticPr fontId="4" type="noConversion"/>
  </si>
  <si>
    <t>폐기물처리비</t>
  </si>
  <si>
    <t>공급가액</t>
    <phoneticPr fontId="4" type="noConversion"/>
  </si>
  <si>
    <t>부가가치세</t>
    <phoneticPr fontId="4" type="noConversion"/>
  </si>
  <si>
    <t>공급가액 * 10%</t>
    <phoneticPr fontId="4" type="noConversion"/>
  </si>
  <si>
    <t>도급액</t>
    <phoneticPr fontId="4" type="noConversion"/>
  </si>
  <si>
    <t>관급자재비</t>
    <phoneticPr fontId="4" type="noConversion"/>
  </si>
  <si>
    <t xml:space="preserve"> 관급자재비(도급자설치)</t>
  </si>
  <si>
    <t>안전관리비 계상에 적용</t>
  </si>
  <si>
    <t xml:space="preserve"> 관급자재비(관급자설치)</t>
  </si>
  <si>
    <t>안전관리비 계상에서 제외</t>
  </si>
  <si>
    <t>총공사비</t>
    <phoneticPr fontId="4" type="noConversion"/>
  </si>
  <si>
    <t>천단위미만 절사</t>
    <phoneticPr fontId="4" type="noConversion"/>
  </si>
  <si>
    <t>공 종 별 집 계 표</t>
  </si>
  <si>
    <t>Project: 삼도수군 통제영 실감콘텐츠 체험존 조성 구조보강공사</t>
    <phoneticPr fontId="5" type="noConversion"/>
  </si>
  <si>
    <t>분  류  명</t>
  </si>
  <si>
    <t>규 격</t>
  </si>
  <si>
    <t>단위</t>
  </si>
  <si>
    <t>수량</t>
  </si>
  <si>
    <t>재 료 비</t>
  </si>
  <si>
    <t>노 무 비</t>
  </si>
  <si>
    <t>경    비</t>
  </si>
  <si>
    <t>합    계</t>
  </si>
  <si>
    <t>비  고</t>
    <phoneticPr fontId="5" type="noConversion"/>
  </si>
  <si>
    <t>단가</t>
  </si>
  <si>
    <t>금액</t>
  </si>
  <si>
    <t>건축공사</t>
  </si>
  <si>
    <t>1. 향토역사관</t>
  </si>
  <si>
    <t>1.1. 가설공사</t>
  </si>
  <si>
    <t>1.2. 구조보강공사</t>
  </si>
  <si>
    <t>1.3. 철골공사</t>
  </si>
  <si>
    <t>1.4. 철거공사</t>
  </si>
  <si>
    <t>1.5. 폐기물처리비</t>
  </si>
  <si>
    <t>10</t>
  </si>
  <si>
    <t>&lt;    계    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</si>
</sst>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_-* #,##0.00_-;\-* #,##0.00_-;_-* &quot;-&quot;_-;_-@_-"/>
    <numFmt numFmtId="177" formatCode="#,##0_ "/>
  </numFmts>
  <fonts count="16" x14ac:knownFonts="1">
    <font>
      <sz val="11"/>
      <color theme="1"/>
      <name val="맑은 고딕"/>
      <family val="2"/>
      <charset val="129"/>
    </font>
    <font>
      <sz val="9"/>
      <name val="굴림체"/>
      <family val="3"/>
      <charset val="129"/>
    </font>
    <font>
      <sz val="16"/>
      <name val="굴림체"/>
      <family val="3"/>
      <charset val="129"/>
    </font>
    <font>
      <sz val="8"/>
      <name val="맑은 고딕"/>
      <family val="2"/>
      <charset val="129"/>
    </font>
    <font>
      <sz val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color theme="0"/>
      <name val="굴림체"/>
      <family val="3"/>
      <charset val="129"/>
    </font>
    <font>
      <sz val="9"/>
      <color indexed="9"/>
      <name val="굴림체"/>
      <family val="3"/>
      <charset val="129"/>
    </font>
    <font>
      <sz val="9"/>
      <color theme="1"/>
      <name val="굴림체"/>
      <family val="3"/>
      <charset val="129"/>
    </font>
    <font>
      <sz val="9"/>
      <color rgb="FFFF0000"/>
      <name val="굴림체"/>
      <family val="3"/>
      <charset val="129"/>
    </font>
    <font>
      <b/>
      <sz val="9"/>
      <name val="굴림체"/>
      <family val="3"/>
      <charset val="129"/>
    </font>
    <font>
      <sz val="9"/>
      <color theme="0" tint="-0.499984740745262"/>
      <name val="굴림체"/>
      <family val="3"/>
      <charset val="129"/>
    </font>
    <font>
      <sz val="8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3" fillId="0" borderId="0">
      <alignment vertical="center"/>
    </xf>
  </cellStyleXfs>
  <cellXfs count="103">
    <xf numFmtId="0" fontId="0" fillId="0" borderId="0" xfId="0">
      <alignment vertical="center"/>
    </xf>
    <xf numFmtId="0" fontId="1" fillId="0" borderId="0" xfId="1" applyFont="1" applyBorder="1" applyAlignment="1">
      <alignment vertical="center"/>
    </xf>
    <xf numFmtId="0" fontId="1" fillId="0" borderId="0" xfId="1" applyFont="1" applyBorder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1" fillId="0" borderId="0" xfId="1" applyFont="1" applyAlignment="1">
      <alignment vertical="center"/>
    </xf>
    <xf numFmtId="0" fontId="1" fillId="0" borderId="1" xfId="1" applyFont="1" applyBorder="1" applyAlignment="1">
      <alignment vertical="center"/>
    </xf>
    <xf numFmtId="0" fontId="1" fillId="0" borderId="1" xfId="1" applyFont="1" applyBorder="1" applyAlignment="1">
      <alignment horizontal="right" vertical="center"/>
    </xf>
    <xf numFmtId="0" fontId="6" fillId="0" borderId="0" xfId="1" applyFont="1" applyAlignment="1">
      <alignment vertical="center"/>
    </xf>
    <xf numFmtId="0" fontId="8" fillId="0" borderId="0" xfId="1" applyFont="1" applyBorder="1" applyAlignment="1">
      <alignment vertical="center"/>
    </xf>
    <xf numFmtId="0" fontId="1" fillId="0" borderId="0" xfId="1" applyFont="1" applyBorder="1" applyAlignment="1">
      <alignment horizontal="distributed" vertical="center"/>
    </xf>
    <xf numFmtId="41" fontId="1" fillId="0" borderId="0" xfId="2" applyFont="1" applyBorder="1" applyAlignment="1">
      <alignment horizontal="left" vertical="center" justifyLastLine="1"/>
    </xf>
    <xf numFmtId="0" fontId="1" fillId="0" borderId="2" xfId="1" applyFont="1" applyBorder="1" applyAlignment="1">
      <alignment vertical="center"/>
    </xf>
    <xf numFmtId="41" fontId="1" fillId="0" borderId="3" xfId="2" applyFont="1" applyBorder="1" applyAlignment="1">
      <alignment vertical="center"/>
    </xf>
    <xf numFmtId="0" fontId="1" fillId="0" borderId="2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4" xfId="1" applyFont="1" applyBorder="1" applyAlignment="1">
      <alignment vertical="center"/>
    </xf>
    <xf numFmtId="41" fontId="1" fillId="0" borderId="5" xfId="2" applyFont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41" fontId="1" fillId="0" borderId="7" xfId="2" applyFont="1" applyBorder="1" applyAlignment="1">
      <alignment vertical="center"/>
    </xf>
    <xf numFmtId="0" fontId="1" fillId="0" borderId="7" xfId="1" applyFont="1" applyBorder="1" applyAlignment="1">
      <alignment vertical="center"/>
    </xf>
    <xf numFmtId="41" fontId="9" fillId="0" borderId="8" xfId="2" applyFont="1" applyFill="1" applyBorder="1" applyAlignment="1">
      <alignment horizontal="center" vertical="center"/>
    </xf>
    <xf numFmtId="0" fontId="1" fillId="0" borderId="4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41" fontId="9" fillId="0" borderId="9" xfId="2" applyFont="1" applyFill="1" applyBorder="1" applyAlignment="1">
      <alignment vertical="center"/>
    </xf>
    <xf numFmtId="0" fontId="6" fillId="0" borderId="0" xfId="1" applyFont="1" applyBorder="1" applyAlignment="1">
      <alignment vertical="center"/>
    </xf>
    <xf numFmtId="0" fontId="9" fillId="0" borderId="10" xfId="1" applyFont="1" applyBorder="1" applyAlignment="1">
      <alignment horizontal="center" vertical="center"/>
    </xf>
    <xf numFmtId="41" fontId="9" fillId="0" borderId="11" xfId="2" applyFont="1" applyFill="1" applyBorder="1" applyAlignment="1">
      <alignment vertical="center"/>
    </xf>
    <xf numFmtId="0" fontId="9" fillId="0" borderId="12" xfId="1" applyFont="1" applyBorder="1" applyAlignment="1">
      <alignment horizontal="center" vertical="center"/>
    </xf>
    <xf numFmtId="0" fontId="1" fillId="2" borderId="4" xfId="1" applyFont="1" applyFill="1" applyBorder="1" applyAlignment="1">
      <alignment vertical="center"/>
    </xf>
    <xf numFmtId="0" fontId="1" fillId="2" borderId="5" xfId="1" applyFont="1" applyFill="1" applyBorder="1" applyAlignment="1">
      <alignment vertical="center"/>
    </xf>
    <xf numFmtId="0" fontId="10" fillId="0" borderId="13" xfId="1" applyFont="1" applyBorder="1" applyAlignment="1">
      <alignment horizontal="center" vertical="center"/>
    </xf>
    <xf numFmtId="0" fontId="10" fillId="0" borderId="14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10" fillId="0" borderId="17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" fillId="0" borderId="10" xfId="1" applyFont="1" applyBorder="1" applyAlignment="1">
      <alignment horizontal="center" vertical="center"/>
    </xf>
    <xf numFmtId="0" fontId="1" fillId="0" borderId="18" xfId="1" applyFont="1" applyBorder="1" applyAlignment="1">
      <alignment horizontal="center" vertical="center"/>
    </xf>
    <xf numFmtId="0" fontId="1" fillId="0" borderId="19" xfId="1" applyFont="1" applyBorder="1" applyAlignment="1">
      <alignment horizontal="center" vertical="center"/>
    </xf>
    <xf numFmtId="0" fontId="1" fillId="0" borderId="20" xfId="1" applyFont="1" applyBorder="1" applyAlignment="1">
      <alignment horizontal="center" vertical="center"/>
    </xf>
    <xf numFmtId="0" fontId="1" fillId="0" borderId="21" xfId="1" applyFont="1" applyBorder="1" applyAlignment="1">
      <alignment horizontal="center" vertical="center"/>
    </xf>
    <xf numFmtId="0" fontId="1" fillId="0" borderId="22" xfId="1" applyFont="1" applyBorder="1" applyAlignment="1">
      <alignment horizontal="center" vertical="center"/>
    </xf>
    <xf numFmtId="0" fontId="1" fillId="0" borderId="23" xfId="1" applyFont="1" applyBorder="1" applyAlignment="1">
      <alignment horizontal="center" vertical="center"/>
    </xf>
    <xf numFmtId="0" fontId="1" fillId="0" borderId="11" xfId="1" applyFont="1" applyBorder="1" applyAlignment="1">
      <alignment horizontal="center" vertical="center"/>
    </xf>
    <xf numFmtId="0" fontId="1" fillId="0" borderId="12" xfId="1" applyFont="1" applyBorder="1" applyAlignment="1">
      <alignment horizontal="center" vertical="center"/>
    </xf>
    <xf numFmtId="0" fontId="1" fillId="0" borderId="24" xfId="1" applyFont="1" applyBorder="1" applyAlignment="1">
      <alignment horizontal="center" vertical="center"/>
    </xf>
    <xf numFmtId="0" fontId="1" fillId="0" borderId="25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0" fontId="1" fillId="0" borderId="26" xfId="1" applyFont="1" applyBorder="1" applyAlignment="1">
      <alignment horizontal="center" vertical="center"/>
    </xf>
    <xf numFmtId="0" fontId="1" fillId="0" borderId="27" xfId="1" applyFont="1" applyBorder="1" applyAlignment="1">
      <alignment horizontal="center" vertical="center"/>
    </xf>
    <xf numFmtId="0" fontId="1" fillId="0" borderId="28" xfId="1" applyFont="1" applyBorder="1" applyAlignment="1">
      <alignment horizontal="center" vertical="center"/>
    </xf>
    <xf numFmtId="0" fontId="1" fillId="0" borderId="29" xfId="1" applyFont="1" applyBorder="1" applyAlignment="1">
      <alignment horizontal="center" vertical="center"/>
    </xf>
    <xf numFmtId="0" fontId="1" fillId="0" borderId="30" xfId="1" applyFont="1" applyBorder="1" applyAlignment="1">
      <alignment horizontal="center" vertical="center"/>
    </xf>
    <xf numFmtId="0" fontId="1" fillId="0" borderId="6" xfId="1" applyFont="1" applyBorder="1" applyAlignment="1">
      <alignment vertical="center" wrapText="1"/>
    </xf>
    <xf numFmtId="0" fontId="9" fillId="0" borderId="0" xfId="1" applyFont="1" applyBorder="1" applyAlignment="1">
      <alignment vertical="center"/>
    </xf>
    <xf numFmtId="10" fontId="1" fillId="0" borderId="0" xfId="3" applyNumberFormat="1" applyFont="1" applyBorder="1" applyAlignment="1">
      <alignment horizontal="center" vertical="center"/>
    </xf>
    <xf numFmtId="0" fontId="1" fillId="0" borderId="31" xfId="1" applyFont="1" applyBorder="1" applyAlignment="1">
      <alignment vertical="center"/>
    </xf>
    <xf numFmtId="10" fontId="1" fillId="0" borderId="32" xfId="3" applyNumberFormat="1" applyFont="1" applyBorder="1" applyAlignment="1">
      <alignment vertical="center"/>
    </xf>
    <xf numFmtId="41" fontId="1" fillId="0" borderId="0" xfId="1" applyNumberFormat="1" applyFont="1" applyAlignment="1">
      <alignment vertical="center"/>
    </xf>
    <xf numFmtId="0" fontId="1" fillId="0" borderId="0" xfId="1" applyFont="1" applyAlignment="1">
      <alignment horizontal="left" vertical="center"/>
    </xf>
    <xf numFmtId="0" fontId="1" fillId="0" borderId="23" xfId="1" applyFont="1" applyBorder="1" applyAlignment="1">
      <alignment horizontal="distributed" vertical="center" justifyLastLine="1"/>
    </xf>
    <xf numFmtId="0" fontId="1" fillId="0" borderId="23" xfId="1" applyFont="1" applyBorder="1" applyAlignment="1">
      <alignment vertical="center"/>
    </xf>
    <xf numFmtId="41" fontId="1" fillId="0" borderId="23" xfId="2" applyFont="1" applyBorder="1" applyAlignment="1">
      <alignment horizontal="left" vertical="center" justifyLastLine="1"/>
    </xf>
    <xf numFmtId="0" fontId="11" fillId="0" borderId="23" xfId="1" applyFont="1" applyBorder="1" applyAlignment="1">
      <alignment horizontal="right" vertical="center"/>
    </xf>
    <xf numFmtId="0" fontId="11" fillId="0" borderId="23" xfId="1" applyFont="1" applyBorder="1" applyAlignment="1">
      <alignment vertical="center"/>
    </xf>
    <xf numFmtId="41" fontId="11" fillId="0" borderId="23" xfId="2" applyFont="1" applyBorder="1" applyAlignment="1">
      <alignment horizontal="left" vertical="center" justifyLastLine="1"/>
    </xf>
    <xf numFmtId="0" fontId="1" fillId="0" borderId="23" xfId="1" applyFont="1" applyBorder="1" applyAlignment="1">
      <alignment horizontal="distributed" vertical="center" wrapText="1"/>
    </xf>
    <xf numFmtId="0" fontId="1" fillId="0" borderId="23" xfId="1" applyFont="1" applyBorder="1" applyAlignment="1">
      <alignment horizontal="distributed" vertical="center"/>
    </xf>
    <xf numFmtId="0" fontId="6" fillId="0" borderId="23" xfId="1" applyFont="1" applyBorder="1" applyAlignment="1">
      <alignment vertical="center"/>
    </xf>
    <xf numFmtId="0" fontId="13" fillId="0" borderId="0" xfId="5" applyFont="1" applyAlignment="1">
      <alignment vertical="center"/>
    </xf>
    <xf numFmtId="0" fontId="15" fillId="0" borderId="0" xfId="5" applyFont="1" applyAlignment="1">
      <alignment vertical="center"/>
    </xf>
    <xf numFmtId="177" fontId="15" fillId="3" borderId="23" xfId="5" quotePrefix="1" applyNumberFormat="1" applyFont="1" applyFill="1" applyBorder="1" applyAlignment="1">
      <alignment horizontal="center" vertical="center"/>
    </xf>
    <xf numFmtId="0" fontId="15" fillId="4" borderId="23" xfId="5" quotePrefix="1" applyFont="1" applyFill="1" applyBorder="1" applyAlignment="1">
      <alignment vertical="center"/>
    </xf>
    <xf numFmtId="0" fontId="15" fillId="4" borderId="23" xfId="5" applyFont="1" applyFill="1" applyBorder="1" applyAlignment="1">
      <alignment vertical="center"/>
    </xf>
    <xf numFmtId="177" fontId="15" fillId="4" borderId="23" xfId="5" applyNumberFormat="1" applyFont="1" applyFill="1" applyBorder="1" applyAlignment="1">
      <alignment vertical="center"/>
    </xf>
    <xf numFmtId="0" fontId="13" fillId="0" borderId="23" xfId="5" quotePrefix="1" applyFont="1" applyBorder="1" applyAlignment="1">
      <alignment vertical="center"/>
    </xf>
    <xf numFmtId="0" fontId="13" fillId="0" borderId="23" xfId="5" applyFont="1" applyBorder="1" applyAlignment="1">
      <alignment vertical="center"/>
    </xf>
    <xf numFmtId="177" fontId="13" fillId="0" borderId="23" xfId="5" applyNumberFormat="1" applyFont="1" applyBorder="1" applyAlignment="1">
      <alignment vertical="center"/>
    </xf>
    <xf numFmtId="10" fontId="0" fillId="0" borderId="23" xfId="4" applyNumberFormat="1" applyFont="1" applyBorder="1" applyAlignment="1">
      <alignment horizontal="center" vertical="center"/>
    </xf>
    <xf numFmtId="0" fontId="13" fillId="0" borderId="0" xfId="5" quotePrefix="1" applyFont="1" applyAlignment="1">
      <alignment vertical="center"/>
    </xf>
    <xf numFmtId="0" fontId="13" fillId="0" borderId="23" xfId="5" quotePrefix="1" applyFont="1" applyBorder="1" applyAlignment="1">
      <alignment horizontal="center" vertical="center"/>
    </xf>
    <xf numFmtId="10" fontId="0" fillId="0" borderId="0" xfId="4" applyNumberFormat="1" applyFont="1" applyAlignment="1">
      <alignment horizontal="center" vertical="center"/>
    </xf>
    <xf numFmtId="41" fontId="11" fillId="0" borderId="34" xfId="2" applyFont="1" applyBorder="1" applyAlignment="1">
      <alignment horizontal="left" vertical="center" justifyLastLine="1"/>
    </xf>
    <xf numFmtId="0" fontId="1" fillId="0" borderId="34" xfId="1" applyFont="1" applyBorder="1" applyAlignment="1">
      <alignment horizontal="left" vertical="center" justifyLastLine="1"/>
    </xf>
    <xf numFmtId="41" fontId="8" fillId="0" borderId="34" xfId="2" applyFont="1" applyBorder="1" applyAlignment="1">
      <alignment horizontal="left" vertical="center" justifyLastLine="1"/>
    </xf>
    <xf numFmtId="41" fontId="1" fillId="0" borderId="34" xfId="2" applyFont="1" applyBorder="1" applyAlignment="1">
      <alignment horizontal="left" vertical="center" justifyLastLine="1"/>
    </xf>
    <xf numFmtId="0" fontId="1" fillId="0" borderId="23" xfId="1" applyFont="1" applyBorder="1" applyAlignment="1">
      <alignment horizontal="distributed" vertical="center"/>
    </xf>
    <xf numFmtId="0" fontId="1" fillId="0" borderId="33" xfId="1" applyFont="1" applyBorder="1" applyAlignment="1">
      <alignment horizontal="center" vertical="center"/>
    </xf>
    <xf numFmtId="0" fontId="1" fillId="0" borderId="10" xfId="1" applyFont="1" applyBorder="1" applyAlignment="1">
      <alignment horizontal="center" vertical="center"/>
    </xf>
    <xf numFmtId="0" fontId="1" fillId="0" borderId="23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1" fillId="0" borderId="23" xfId="1" applyFont="1" applyBorder="1" applyAlignment="1">
      <alignment horizontal="distributed" vertical="center" justifyLastLine="1"/>
    </xf>
    <xf numFmtId="0" fontId="1" fillId="0" borderId="23" xfId="1" applyFont="1" applyBorder="1" applyAlignment="1">
      <alignment vertical="center" textRotation="255"/>
    </xf>
    <xf numFmtId="0" fontId="15" fillId="3" borderId="23" xfId="5" quotePrefix="1" applyFont="1" applyFill="1" applyBorder="1" applyAlignment="1">
      <alignment horizontal="center" vertical="center"/>
    </xf>
    <xf numFmtId="0" fontId="15" fillId="3" borderId="23" xfId="5" applyFont="1" applyFill="1" applyBorder="1" applyAlignment="1">
      <alignment horizontal="center" vertical="center"/>
    </xf>
    <xf numFmtId="0" fontId="14" fillId="0" borderId="0" xfId="5" quotePrefix="1" applyFont="1" applyAlignment="1">
      <alignment horizontal="center" vertical="center"/>
    </xf>
    <xf numFmtId="0" fontId="15" fillId="0" borderId="1" xfId="5" quotePrefix="1" applyFont="1" applyBorder="1" applyAlignment="1">
      <alignment vertical="center"/>
    </xf>
    <xf numFmtId="177" fontId="15" fillId="3" borderId="23" xfId="5" quotePrefix="1" applyNumberFormat="1" applyFont="1" applyFill="1" applyBorder="1" applyAlignment="1">
      <alignment horizontal="center" vertical="center"/>
    </xf>
    <xf numFmtId="177" fontId="15" fillId="3" borderId="23" xfId="5" applyNumberFormat="1" applyFont="1" applyFill="1" applyBorder="1" applyAlignment="1">
      <alignment horizontal="center" vertical="center"/>
    </xf>
    <xf numFmtId="176" fontId="7" fillId="0" borderId="23" xfId="2" applyNumberFormat="1" applyFont="1" applyBorder="1" applyAlignment="1">
      <alignment horizontal="left" vertical="center" justifyLastLine="1"/>
    </xf>
    <xf numFmtId="176" fontId="11" fillId="0" borderId="23" xfId="2" applyNumberFormat="1" applyFont="1" applyBorder="1" applyAlignment="1">
      <alignment horizontal="left" vertical="center" justifyLastLine="1"/>
    </xf>
    <xf numFmtId="0" fontId="1" fillId="0" borderId="23" xfId="1" applyFont="1" applyBorder="1" applyAlignment="1">
      <alignment horizontal="left" vertical="center" justifyLastLine="1"/>
    </xf>
  </cellXfs>
  <cellStyles count="6">
    <cellStyle name="백분율 2" xfId="4"/>
    <cellStyle name="백분율 2 3" xfId="3"/>
    <cellStyle name="쉼표 [0] 2" xfId="2"/>
    <cellStyle name="표준" xfId="0" builtinId="0"/>
    <cellStyle name="표준 2" xfId="5"/>
    <cellStyle name="표준 2 11" xfId="1"/>
  </cellStyles>
  <dxfs count="12">
    <dxf>
      <font>
        <b/>
        <i val="0"/>
      </font>
      <fill>
        <patternFill>
          <fgColor indexed="64"/>
          <bgColor rgb="FFFFC000"/>
        </patternFill>
      </fill>
    </dxf>
    <dxf>
      <fill>
        <patternFill>
          <bgColor rgb="FFFFC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C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C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C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C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C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ndense val="0"/>
        <extend val="0"/>
        <color indexed="9"/>
      </font>
    </dxf>
    <dxf>
      <fill>
        <patternFill>
          <bgColor rgb="FFFFC000"/>
        </patternFill>
      </fill>
    </dxf>
    <dxf>
      <font>
        <condense val="0"/>
        <extend val="0"/>
        <color indexed="9"/>
      </font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" Type="http://schemas.openxmlformats.org/officeDocument/2006/relationships/externalLink" Target="externalLinks/externalLink1.xml"/><Relationship Id="rId21" Type="http://schemas.openxmlformats.org/officeDocument/2006/relationships/externalLink" Target="externalLinks/externalLink19.xml"/><Relationship Id="rId34" Type="http://schemas.openxmlformats.org/officeDocument/2006/relationships/calcChain" Target="calcChain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29" Type="http://schemas.openxmlformats.org/officeDocument/2006/relationships/externalLink" Target="externalLinks/externalLink2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31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YUNCH\PLOT\S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SUNGNAM\TAL\SUNGNAM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2292;&#50689;\&#44277;&#50976;%20&#47928;&#49436;\&#45936;&#51060;&#53440;\2-&#51089;&#50629;&#51473;\&#47785;&#54252;\&#54637;&#46020;&#52488;&#46321;&#54617;&#44368;\2003&#53664;&#47785;&#54616;&#48152;&#44592;&#51068;&#50948;&#45824;&#44032;\&#44148;&#52629;IL-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2292;&#50689;\&#44277;&#50976;%20&#47928;&#49436;\&#45936;&#51060;&#53440;\2-&#51089;&#50629;&#51473;\&#47785;&#54252;\&#54637;&#46020;&#52488;&#46321;&#54617;&#44368;\2003&#53664;&#47785;&#54616;&#48152;&#44592;&#51068;&#50948;&#45824;&#44032;\&#44148;&#52629;IL-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2292;&#50689;\&#44277;&#50976;%20&#47928;&#49436;\EXCEL\MONEY\YES2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2292;&#50689;\&#44277;&#50976;%20&#47928;&#49436;\DWG\ILOT-MI\YUNCH\PLOT\SD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WINDOWS\9605G\DS-LOAD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92;&#49696;&#48512;1\MYDOCUMENTS\&#48149;&#49457;&#51068;\&#45208;&#51452;&#49884;\&#49328;&#54840;&#46020;&#47196;&#49900;&#51032;&#51312;&#52824;&#49688;&#47049;(4&#50900;13&#51068;)\&#44592;&#53440;\&#51221;&#50976;&#49440;\&#51060;&#53468;&#47532;\&#49688;&#47049;&#51025;&#50857;\&#49688;&#47049;&#51665;&#44228;&#52509;&#44228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&#45236;&#47928;&#49436;/&#44277;&#49324;,%20&#50857;&#50669;,%20&#44228;&#50557;%20&#44288;&#47144;/&#44277;&#49324;&#51077;&#52272;&#44288;&#47144;/2019&#45380;&#46020;/0513%20&#49340;&#46020;&#49688;&#44400;%20&#53685;&#51228;&#50689;%20&#49892;&#44048;&#53080;&#53584;&#53944;%20&#52404;&#54744;&#51316;/0521%20&#44396;&#51312;&#48372;&#44053;%20&#44277;&#49324;%20&#44288;&#47144;/&#49340;&#46020;&#49688;&#44400;%20&#53685;&#51228;&#50689;%20&#49892;&#44048;&#53080;&#53584;&#52768;%20&#52404;&#54744;&#51316;%20&#51312;&#49457;%20&#44396;&#51312;&#48372;&#44053;&#44277;&#49324;%20&#45236;&#50669;%20&#48143;%20&#49328;&#52636;&#51088;&#47308;-2018.0415/&#53685;&#50689;%20&#54693;&#53664;&#50669;&#49324;&#44288;%20&#47532;&#47784;&#45944;&#47553;&#44277;&#49324;&#51473;%20&#44396;&#51312;&#48372;&#44053;&#44277;&#49324;%20(&#45236;&#50669;%20&#48143;%20&#49328;&#52636;&#49436;)-111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&#50896;&#48376;%20&#44396;&#51312;&#48372;&#44053;&#44277;&#49324;%20&#49444;&#44228;&#50696;&#49328;&#49436;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2292;&#50689;\&#44277;&#50976;%20&#47928;&#49436;\Documents%20and%20Settings\%5e%5e\Local%20Settings\Temporary%20Internet%20Files\Content.IE5\WJXVU6B5\&#44288;&#47144;&#54924;&#49324;\(&#50976;&#54620;)&#50864;&#49457;&#44148;&#49444;\&#45236;&#50669;&#49436;&#47448;\&#47928;&#49692;&#54840;\ES\&#44592;&#44228;&#44221;&#48708;\WINDOWS\EXCEL\KIM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2292;&#50689;\&#44277;&#50976;%20&#47928;&#49436;\Documents%20and%20Settings\%5e%5e\Local%20Settings\Temporary%20Internet%20Files\Content.IE5\WJXVU6B5\&#44288;&#47144;&#54924;&#49324;\(&#50976;&#54620;)&#50864;&#49457;&#44148;&#49444;\&#47928;&#49692;&#54840;\ES\&#44592;&#44228;&#44221;&#48708;\WINDOWS\EXCEL\KIM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49328;-&#45733;&#49440;&#44036;(&#49884;&#54665;)\&#48176;&#49688;&#44288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49688;\d\&#51060;&#46041;&#49688;\BLUESKY\&#51060;&#46041;&#49688;EXCEL\&#45236;&#50669;&#49436;\&#50756;&#46020;&#49688;~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2292;&#50689;\&#44277;&#50976;%20&#47928;&#49436;\Documents%20and%20Settings\%5e%5e\Local%20Settings\Temporary%20Internet%20Files\Content.IE5\WJXVU6B5\&#44288;&#47144;&#54924;&#49324;\(&#50976;&#54620;)&#50864;&#49457;&#44148;&#49444;\&#51648;&#49688;&#48169;\&#52632;&#50577;&#44148;&#52629;es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KK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51109;\d\&#48149;&#49457;&#51068;\&#45208;&#51452;&#49884;\&#49328;&#54840;&#46020;&#47196;&#49900;&#51032;&#51312;&#52824;&#49688;&#47049;(4&#50900;13&#51068;)\&#44592;&#53440;\&#51221;&#50976;&#49440;\&#51060;&#53468;&#47532;\&#45208;&#51452;&#49457;&#49328;~&#46041;&#44257;\&#48176;&#49688;&#44288;&#44277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4;&#44508;\&#51064;&#44508;MY\&#44288;&#44553;&#44277;&#49324;\2003&#45380;\&#51648;&#52488;&#46896;\&#45224;&#49328;-&#45733;&#49440;&#44036;(&#49884;&#54665;)\&#48176;&#49688;&#44288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1221;&#51452;&#44428;\&#44256;&#55141;-&#46020;&#50556;\BACKU(NO!DEL)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92;&#49696;&#48512;1\MYDOCUMENTS\My%20Documents\&#51652;&#46020;&#44400;&#49373;&#54876;&#50857;&#49688;\&#51652;&#46020;&#49373;&#54876;&#50857;&#49688;(&#49688;&#47049;)\&#49328;&#50900;%20&#45225;&#54408;\1&#49688;&#47049;&#51665;&#44228;&#54364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2292;&#50689;\&#44277;&#50976;%20&#47928;&#49436;\Documents%20and%20Settings\%5e%5e\Local%20Settings\Temporary%20Internet%20Files\Content.IE5\WJXVU6B5\&#49324;&#52380;&#54788;&#51109;-&#50629;&#47924;\2000&#48372;&#50756;\&#45800;&#44032;-2000\&#51452;&#53469;&#44277;&#49324;\&#49345;&#47924;&#53556;&#53412;(&#49444;&#48320;)DS\&#49345;&#47924;&#53556;&#53412;(&#44148;&#52629;&#49444;&#48320;&#48708;&#47785;)DS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51109;\D\aaa\&#44053;&#51652;&#44400;\&#50672;&#49328;~&#54889;&#47561;&#49688;&#47049;\&#49688;&#47049;&#51665;&#44228;1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d4\c\YOUNGSOO\XLSS\&#49688;&#47049;&#49328;&#52636;\&#46020;&#47196;&#49688;&#47049;\&#54868;&#49692;&#49688;&#47049;\&#51060;&#49901;&#44257;&#51648;&#44396;%20&#49688;&#47049;\&#51060;&#49901;&#44257;&#47532;&#49688;&#47049;1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06\c\WINDOWS\&#48148;&#53461;%20&#54868;&#47732;\&#49352;&#54260;&#45908;(&#44053;&#51652;)\&#50689;&#49328;~&#54889;&#47561;(&#54945;&#48176;&#49688;&#44288;)\123\&#51201;&#50857;&#54840;&#54364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2292;&#50689;\&#44277;&#50976;%20&#47928;&#49436;\Documents%20and%20Settings\%5e%5e\Local%20Settings\Temporary%20Internet%20Files\Content.IE5\WJXVU6B5\&#44288;&#47144;&#54924;&#49324;\(&#50976;&#54620;)&#50864;&#49457;&#44148;&#49444;\&#51648;&#49688;&#48169;\&#53664;&#47785;1&#52264;ES(99.11.15)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92;&#49696;&#48512;1\MYDOCUMENTS\&#48149;&#49457;&#51068;\&#44257;&#49457;(&#48372;&#49457;&#44148;&#49444;)\&#54252;&#51109;&#49688;&#47049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2292;&#50689;\&#44277;&#50976;%20&#47928;&#49436;\Documents%20and%20Settings\%5e%5e\Local%20Settings\Temporary%20Internet%20Files\Content.IE5\WJXVU6B5\&#49324;&#52380;&#54788;&#51109;-&#50629;&#47924;\2000&#48372;&#50756;\&#45800;&#44032;-2000\&#51648;&#49688;&#48169;\&#50868;&#45224;&#53469;&#51648;\&#51648;&#49688;&#48169;\&#50868;&#45224;&#53469;&#51648;\&#51648;&#49688;&#48169;\&#52632;&#50577;&#53664;&#47785;DS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92;&#49696;&#48512;1\MYDOCUMENTS\&#48149;&#49457;&#51068;\&#45208;&#51452;&#49884;\&#49328;&#54840;&#46020;&#47196;&#49900;&#51032;&#51312;&#52824;&#49688;&#47049;(4&#50900;13&#51068;)\&#44592;&#53440;\&#51221;&#50976;&#49440;\&#51060;&#53468;&#47532;\&#45208;&#51452;&#49457;&#49328;~&#46041;&#44257;\&#48176;&#49688;&#44288;&#44277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내역서"/>
      <sheetName val="FORM-0"/>
      <sheetName val="중기일위대가"/>
      <sheetName val="부하_성남_"/>
      <sheetName val="노임단가"/>
      <sheetName val="Sheet1"/>
      <sheetName val="LOPCALC"/>
      <sheetName val="SD"/>
      <sheetName val="조도계산서 (도서)"/>
      <sheetName val="인건비"/>
      <sheetName val="중기사용료"/>
      <sheetName val="공사비예산서(토목분)"/>
      <sheetName val="가도공"/>
      <sheetName val="전차선로 물량표"/>
      <sheetName val="바닥판"/>
      <sheetName val="정부노임단가"/>
      <sheetName val="집수정(600-700)"/>
      <sheetName val="금액내역서"/>
      <sheetName val="수질정화시설"/>
      <sheetName val="대로근거"/>
      <sheetName val="중로근거"/>
      <sheetName val="설계조건"/>
      <sheetName val="제경비"/>
      <sheetName val="기기리스트"/>
      <sheetName val="Sheet17"/>
      <sheetName val="단면가정"/>
      <sheetName val="부재력정리"/>
      <sheetName val="전기실및집수정"/>
      <sheetName val="현장지지물물량"/>
      <sheetName val="가설건물"/>
      <sheetName val="INPUT"/>
      <sheetName val="ABUT수량-A1"/>
      <sheetName val="2공구수량"/>
      <sheetName val="L-type"/>
      <sheetName val="UEC영화관본공사내역"/>
      <sheetName val="Macro1"/>
      <sheetName val="BOJUNGGM"/>
      <sheetName val="계약"/>
      <sheetName val="목차"/>
      <sheetName val="내역"/>
      <sheetName val="#REF"/>
      <sheetName val="조도계산서_(도서)"/>
      <sheetName val="TRE TABLE"/>
      <sheetName val="DATA"/>
      <sheetName val="영창26"/>
      <sheetName val="공통"/>
      <sheetName val="96작생능"/>
      <sheetName val="설직재-1"/>
      <sheetName val="수량산출"/>
      <sheetName val="별표총괄"/>
      <sheetName val="방송(체육관)"/>
      <sheetName val="토목주소"/>
      <sheetName val="프랜트면허"/>
      <sheetName val="MOTOR"/>
      <sheetName val="U-TYPE(1)"/>
      <sheetName val="부하LOAD"/>
      <sheetName val="단가비교"/>
      <sheetName val="Macro(전선)"/>
      <sheetName val="사급자재"/>
      <sheetName val="집계표"/>
      <sheetName val="대전-교대(A1-A2)"/>
      <sheetName val="수량산출내역1115"/>
      <sheetName val="지급자재"/>
      <sheetName val="교각1"/>
      <sheetName val="타공종이기"/>
      <sheetName val="다이꾸"/>
      <sheetName val="7.1유효폭"/>
      <sheetName val="처리단락"/>
      <sheetName val="PI"/>
      <sheetName val="일위대가"/>
      <sheetName val="역T형교대(말뚝기초)"/>
      <sheetName val="내역표지"/>
      <sheetName val="아파트 "/>
      <sheetName val="자재단가"/>
      <sheetName val="주식"/>
      <sheetName val="Sheet1 (2)"/>
      <sheetName val="골조시행"/>
      <sheetName val="EQUIP LIST"/>
      <sheetName val="BOM(Elec)"/>
      <sheetName val="현황산출서"/>
      <sheetName val="Sheet3"/>
      <sheetName val="김포IO"/>
      <sheetName val="일지-H"/>
      <sheetName val="약전닥트"/>
      <sheetName val="FD"/>
      <sheetName val="건축부하"/>
      <sheetName val="FA설치명세"/>
      <sheetName val="99관저"/>
      <sheetName val="LD"/>
      <sheetName val="XXXXXX"/>
      <sheetName val="갑지"/>
      <sheetName val="총괄"/>
      <sheetName val="표지"/>
      <sheetName val="3"/>
      <sheetName val="Sheet5"/>
      <sheetName val="노임이"/>
      <sheetName val="CC16-내역서"/>
      <sheetName val="일위대가(가설)"/>
      <sheetName val="소비자가"/>
      <sheetName val="개소별수량산출"/>
      <sheetName val="예가표"/>
      <sheetName val="ITEM"/>
      <sheetName val="소요자재"/>
      <sheetName val="노무산출서"/>
      <sheetName val="철근단면적"/>
      <sheetName val="정렬"/>
      <sheetName val="연돌일위집계"/>
      <sheetName val="데이타"/>
      <sheetName val="부대내역"/>
      <sheetName val="터널조도"/>
      <sheetName val="식재인부"/>
      <sheetName val="제잡비집계"/>
      <sheetName val="1,2공구원가계산서"/>
      <sheetName val="2공구산출내역"/>
      <sheetName val="1공구산출내역서"/>
      <sheetName val="조명율표"/>
      <sheetName val="설계예산서"/>
      <sheetName val="총계"/>
      <sheetName val="예산내역서"/>
      <sheetName val="99노임기준"/>
      <sheetName val="투찰"/>
      <sheetName val="적용단위길이"/>
      <sheetName val="항목등록"/>
      <sheetName val="입력값"/>
      <sheetName val="전차선로_물량표"/>
      <sheetName val="TRE_TABLE"/>
      <sheetName val="내역기준"/>
      <sheetName val="TABLE"/>
      <sheetName val="FB25JN"/>
      <sheetName val="뚝토공"/>
      <sheetName val="DATE"/>
      <sheetName val="대치판정"/>
      <sheetName val="단가표"/>
      <sheetName val="투자효율분석"/>
      <sheetName val="설계명세서"/>
      <sheetName val="내역대비표"/>
      <sheetName val="공통(20-91)"/>
      <sheetName val="한강운반비"/>
      <sheetName val="노임"/>
      <sheetName val="자재"/>
      <sheetName val="BEND LOSS"/>
      <sheetName val="Ç¥Áö(½Â´Þ¹®¿¹È¸°ü)"/>
      <sheetName val="º¯¾Ð±â¿ë·®"/>
      <sheetName val="¹ßÀü±â"/>
      <sheetName val="¹ßÀü±âºÎÇÏ"/>
      <sheetName val="ÃàÀüÁö"/>
      <sheetName val="Àü¾ÐÁ¶°Ç"/>
      <sheetName val="Àü¾Ð°­ÇÏ°è»ê¼­"/>
      <sheetName val="ºÎÇÏÁ¶°Ç"/>
      <sheetName val="ºÎÇÏ°è»ê¼­"/>
      <sheetName val="ºÎÇÏ(¼º³²)"/>
      <sheetName val="ºÎÇÏ_¼º³²_"/>
      <sheetName val="교각계산"/>
      <sheetName val="조건표"/>
      <sheetName val="SRC-B3U2"/>
      <sheetName val="기별"/>
      <sheetName val="001"/>
      <sheetName val="ⴭⴭⴭⴭ"/>
      <sheetName val="tggwan(mac)"/>
      <sheetName val="토사(PE)"/>
      <sheetName val="비용적자료"/>
      <sheetName val="간선계산"/>
      <sheetName val="인사자료총집계"/>
      <sheetName val="설계개요"/>
      <sheetName val="입찰안"/>
      <sheetName val="시중노임단가"/>
      <sheetName val="포장직선구간"/>
      <sheetName val="법면"/>
      <sheetName val="부대공"/>
      <sheetName val="구조물공"/>
      <sheetName val="포장공"/>
      <sheetName val="토공"/>
      <sheetName val="배수공1"/>
      <sheetName val="CTEMCO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LOPCALC"/>
      <sheetName val="VXXXXX"/>
      <sheetName val="갑지"/>
      <sheetName val="원가도공 (3)"/>
      <sheetName val="원가도공 (2)"/>
      <sheetName val="지급자재"/>
      <sheetName val="수배전원가"/>
      <sheetName val="수배전반"/>
      <sheetName val="수배전단가"/>
      <sheetName val="등기구내역"/>
      <sheetName val="발전기집계"/>
      <sheetName val="집계표"/>
      <sheetName val="내역서"/>
      <sheetName val="분전반일위대가"/>
      <sheetName val="일위대가 "/>
      <sheetName val="인공산출서"/>
      <sheetName val="수량산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부하_성남_"/>
      <sheetName val="공통(20-91)"/>
      <sheetName val="인허가수행 Schedule"/>
      <sheetName val="조도계산서 (도서)"/>
      <sheetName val="MOTOR"/>
      <sheetName val="부하LOAD"/>
      <sheetName val="부하계산서"/>
      <sheetName val="바닥판"/>
      <sheetName val="노임단가"/>
      <sheetName val="적용단위길이"/>
      <sheetName val="가설건물"/>
      <sheetName val="관리사무소"/>
      <sheetName val="요율"/>
      <sheetName val="Sheet2"/>
      <sheetName val="BID"/>
      <sheetName val="외천교"/>
      <sheetName val="소비자가"/>
      <sheetName val="정렬"/>
      <sheetName val="1"/>
      <sheetName val="BSD (2)"/>
      <sheetName val="7.1유효폭"/>
      <sheetName val="SUNGNAM1"/>
      <sheetName val="전기실및집수정"/>
      <sheetName val="여흥"/>
      <sheetName val="산출2-기기동력"/>
      <sheetName val="#REF"/>
      <sheetName val="원가"/>
      <sheetName val="Sheet17"/>
      <sheetName val="전차선로 물량표"/>
      <sheetName val="한강운반비"/>
      <sheetName val="자재"/>
      <sheetName val="list"/>
      <sheetName val="목차"/>
      <sheetName val="예산내역서"/>
      <sheetName val="설계예산서"/>
      <sheetName val="DATA"/>
      <sheetName val="조명율표"/>
      <sheetName val="데이타"/>
      <sheetName val="자재테이블"/>
      <sheetName val="기타유틸리티설비"/>
      <sheetName val="J直材4"/>
      <sheetName val="결선list"/>
      <sheetName val="자재단가"/>
      <sheetName val="토목변경"/>
      <sheetName val="산출내역서집계표"/>
      <sheetName val="설계조건"/>
      <sheetName val="단가정보"/>
      <sheetName val="INPUT DATA"/>
      <sheetName val="CSTSUM"/>
      <sheetName val="TRE TABLE"/>
      <sheetName val="BQ"/>
      <sheetName val="L-type"/>
      <sheetName val="표지 (2)"/>
      <sheetName val="입찰안"/>
      <sheetName val="토공및부대2차"/>
      <sheetName val="금긋기 및 절단"/>
      <sheetName val="정부노임단가"/>
      <sheetName val="U-TYPE(1)"/>
      <sheetName val="1.설계조건"/>
      <sheetName val="인건비"/>
      <sheetName val="ⴭⴭⴭⴭ"/>
      <sheetName val="토사(PE)"/>
      <sheetName val="공정표"/>
      <sheetName val="횡배수관단위수량"/>
      <sheetName val="ABUT수량-A1"/>
      <sheetName val="cost"/>
      <sheetName val="WORK"/>
      <sheetName val="L_RPTA05_목록"/>
      <sheetName val="3련 BOX"/>
      <sheetName val="발신정보"/>
      <sheetName val="일위대가내역"/>
      <sheetName val="공사원가계산서"/>
      <sheetName val="c_balju"/>
      <sheetName val="중기사용료"/>
      <sheetName val="수질정화시설"/>
      <sheetName val="안정검토"/>
      <sheetName val="3BL공동구 수량"/>
      <sheetName val="맨홀토공수량"/>
      <sheetName val="환율"/>
      <sheetName val="수량산출서"/>
      <sheetName val="주간기성"/>
      <sheetName val="적용토목"/>
      <sheetName val="001"/>
      <sheetName val="교각계산"/>
      <sheetName val="주형"/>
      <sheetName val="전력구구조물산근"/>
      <sheetName val="단중표"/>
      <sheetName val="Code"/>
      <sheetName val="Import"/>
      <sheetName val="wall"/>
      <sheetName val="ITEM"/>
      <sheetName val="품셈기준"/>
      <sheetName val="1공구(을)"/>
      <sheetName val="품목납기"/>
      <sheetName val="Macro1"/>
      <sheetName val="Macro2"/>
      <sheetName val="MACRO(MCC)"/>
      <sheetName val="단가대비표 (3)"/>
      <sheetName val="일위대가"/>
      <sheetName val="총괄"/>
      <sheetName val="96작생능"/>
      <sheetName val="제잡비계산"/>
      <sheetName val="식재총괄"/>
      <sheetName val="시설물총괄"/>
      <sheetName val="건축총괄"/>
      <sheetName val="식재"/>
      <sheetName val="Sheet3"/>
      <sheetName val="품의서"/>
      <sheetName val="위치조서"/>
      <sheetName val="MEXICO-C"/>
      <sheetName val="노무비"/>
      <sheetName val="FOOTING단면력"/>
      <sheetName val="중기일위대가"/>
      <sheetName val="원가계산서"/>
      <sheetName val="타공종이기"/>
      <sheetName val="첨부"/>
      <sheetName val="부대내역"/>
      <sheetName val="GTG TR PIT"/>
      <sheetName val="조도계산서 _도서_"/>
      <sheetName val="CalcuSheet"/>
      <sheetName val="오산갈곳"/>
      <sheetName val="인건-측정"/>
      <sheetName val="노임"/>
      <sheetName val="Proposal"/>
      <sheetName val="견적시담(송포2공구)"/>
      <sheetName val="공사비예산서(토목분)"/>
      <sheetName val="FEXS"/>
      <sheetName val="환율-LIBOR"/>
      <sheetName val="산#2-1 (2)"/>
      <sheetName val=" 견적서"/>
      <sheetName val="인허가수행_Schedule"/>
      <sheetName val="원가도공_(3)"/>
      <sheetName val="원가도공_(2)"/>
      <sheetName val="일위대가_"/>
      <sheetName val="노무비조정_(%)"/>
      <sheetName val="내역서_(2)"/>
      <sheetName val="101방송기초_"/>
      <sheetName val="102자탐기초_"/>
      <sheetName val="내역서_(상가)"/>
      <sheetName val="분전반일위대가_(상가)"/>
      <sheetName val="일위대가__(상가)"/>
      <sheetName val="인공산출서_(상가)"/>
      <sheetName val="수량산출_(상가)"/>
      <sheetName val="단가조사서_(상가)"/>
      <sheetName val="조도계산서_(도서)"/>
      <sheetName val="7_1유효폭"/>
      <sheetName val="BSD_(2)"/>
      <sheetName val="전차선로_물량표"/>
      <sheetName val="단가대비표_(3)"/>
      <sheetName val="산#2-1_(2)"/>
      <sheetName val="부안변전"/>
      <sheetName val="공사비집계"/>
      <sheetName val="입력DATA"/>
      <sheetName val="단"/>
      <sheetName val="내역"/>
      <sheetName val="횡배위치"/>
      <sheetName val="ilch"/>
      <sheetName val="소요자재"/>
      <sheetName val="조명율데이타"/>
      <sheetName val="CRF"/>
      <sheetName val="현장지지물물량"/>
      <sheetName val="예정공정표"/>
      <sheetName val="총계"/>
      <sheetName val="발전기계산서"/>
      <sheetName val="guard(mac)"/>
      <sheetName val="전기일위대가"/>
      <sheetName val="금액내역서"/>
      <sheetName val="차액보증"/>
      <sheetName val="내역표지"/>
      <sheetName val="날개벽수량표"/>
      <sheetName val="양식"/>
      <sheetName val="49단가"/>
      <sheetName val="부대대비"/>
      <sheetName val="냉연집계"/>
      <sheetName val="토적계산"/>
      <sheetName val="기자재비"/>
      <sheetName val="일반공사"/>
      <sheetName val="다이꾸"/>
      <sheetName val="방배동내역(리라)"/>
      <sheetName val="추가및 공제(방파제)"/>
      <sheetName val="HRSG SMALL07220"/>
      <sheetName val="Y-WORK"/>
      <sheetName val="포장공"/>
      <sheetName val="Param"/>
      <sheetName val="TABLE"/>
      <sheetName val="배수관공"/>
      <sheetName val="참조"/>
      <sheetName val="일위대가목록"/>
      <sheetName val="실행품의서"/>
      <sheetName val="프랜트면허"/>
      <sheetName val="현황산출서"/>
      <sheetName val="철근단면적"/>
      <sheetName val="EQUIP LIST"/>
      <sheetName val="목록"/>
      <sheetName val="mesc"/>
      <sheetName val="cable-data"/>
      <sheetName val="처리단락"/>
      <sheetName val="LD"/>
      <sheetName val="약전닥트"/>
      <sheetName val="건축부하"/>
      <sheetName val="일지-H"/>
      <sheetName val="FA설치명세"/>
      <sheetName val="김포IO"/>
      <sheetName val="분뇨"/>
      <sheetName val="직공비"/>
      <sheetName val="Sheet1 (2)"/>
      <sheetName val="INPUT_DATA"/>
      <sheetName val="TRE_TABLE"/>
      <sheetName val="금긋기_및_절단"/>
      <sheetName val="3련_BOX"/>
      <sheetName val="1_설계조건"/>
      <sheetName val="표지_(2)"/>
      <sheetName val="3BL공동구_수량"/>
      <sheetName val="보차도경계석"/>
      <sheetName val="기성집계"/>
      <sheetName val="GTG_TR_PIT"/>
      <sheetName val="조도계산서__도서_"/>
      <sheetName val="경비"/>
      <sheetName val="배관BM(일반)"/>
      <sheetName val="효율&amp;역율"/>
      <sheetName val="BEND LOSS"/>
      <sheetName val="Ç¥Áö"/>
      <sheetName val="º¯¾Ð±â¿ë·®"/>
      <sheetName val="Àü¾ÐÁ¶°Ç"/>
      <sheetName val="Àü¾Ð(¼º³²)"/>
      <sheetName val="ºÎÇÏÁ¶°Ç"/>
      <sheetName val="ºÎÇÏ(¼º³²)"/>
      <sheetName val="°øÅë(20-91)"/>
      <sheetName val="ºÎÇÏ_¼º³²_"/>
      <sheetName val="ÀÎÇã°¡¼öÇà Schedule"/>
      <sheetName val="ºÎÇÏLOAD"/>
      <sheetName val="7.1À¯È¿Æø"/>
      <sheetName val="°©Áö"/>
      <sheetName val="¿ø°¡µµ°ø (3)"/>
      <sheetName val="¿ø°¡µµ°ø (2)"/>
      <sheetName val="Áö±ÞÀÚÀç"/>
      <sheetName val="¼ö¹èÀü¿ø°¡"/>
      <sheetName val="¼ö¹èÀü¹Ý"/>
      <sheetName val="¼ö¹èÀü´Ü°¡"/>
      <sheetName val="µî±â±¸³»¿ª"/>
      <sheetName val="¹ßÀü±âÁý°è"/>
      <sheetName val="Áý°èÇ¥"/>
      <sheetName val="³»¿ª¼­"/>
      <sheetName val="ºÐÀü¹ÝÀÏÀ§´ë°¡"/>
      <sheetName val="ÀÏÀ§´ë°¡ "/>
      <sheetName val="ÀÎ°ø»êÃâ¼­"/>
      <sheetName val="¼ö·®»êÃâ"/>
      <sheetName val="´Ü°¡Á¶»ç¼­"/>
      <sheetName val="¼Ò¹æ³»¿ª"/>
      <sheetName val="³ë¹«ºñÁ¶Á¤ (%)"/>
      <sheetName val="´Ü°¡´ëºñÇ¥"/>
      <sheetName val="³»¿ª¼­ (2)"/>
      <sheetName val="»êÃâÁý°è"/>
      <sheetName val="101ÀÚÅ½±âÃÊ"/>
      <sheetName val="101À¯µµµî±âÃÊ"/>
      <sheetName val="101¹æ¼Û±âÃÊ "/>
      <sheetName val="102ÀÚÅ½±âÃÊ "/>
      <sheetName val="102À¯µµµî±âÃÊ"/>
      <sheetName val="102¹æ¼Û±âÃÊ"/>
      <sheetName val="103ÀÚÅ½±âÃÊ"/>
      <sheetName val="103À¯µµµî±âÃÊ"/>
      <sheetName val="103¹æ¼Û±âÃÊ"/>
      <sheetName val="104ÀÚÅ½±âÃÊ"/>
      <sheetName val="104À¯µµµî±âÃÊ"/>
      <sheetName val="104¹æ¼Û±âÃÊ"/>
      <sheetName val="105ÀÚÅ½±âÃÊ"/>
      <sheetName val="105À¯µµµî±âÃÊ"/>
      <sheetName val="105¹æ¼Û±âÃÊ"/>
      <sheetName val="106ÀÚÅ½±âÃÊ"/>
      <sheetName val="106À¯µµµî±âÃÊ"/>
      <sheetName val="106¹æ¼Û±âÃÊ"/>
      <sheetName val="107ÀÚÅ½±âÃÊ"/>
      <sheetName val="107À¯µµµî±âÃÊ"/>
      <sheetName val="107¹æ¼Û±âÃÊ"/>
      <sheetName val="¿Á¿ÜÀÚÅ½±âÃÊ"/>
      <sheetName val="±Ù»ýÀÚÅ½±âÃÊ"/>
      <sheetName val="³»¿ª¼­ (»ó°¡)"/>
      <sheetName val="ºÐÀü¹ÝÀÏÀ§´ë°¡ (»ó°¡)"/>
      <sheetName val="ÀÏÀ§´ë°¡  (»ó°¡)"/>
      <sheetName val="ÀÎ°ø»êÃâ¼­ (»ó°¡)"/>
      <sheetName val="¼ö·®»êÃâ (»ó°¡)"/>
      <sheetName val="´Ü°¡Á¶»ç¼­ (»ó°¡)"/>
      <sheetName val="L_RPTA05_¸ñ·Ï"/>
      <sheetName val="³¯°³º®¼ö·®Ç¥"/>
      <sheetName val="Á¶µµ°è»ê¼­ (µµ¼­)"/>
      <sheetName val="Áß±âÀÏÀ§´ë°¡"/>
      <sheetName val="´ÙÀÌ²Ù"/>
      <sheetName val="CC16-내역서"/>
      <sheetName val="일위대가표"/>
      <sheetName val="COVER"/>
      <sheetName val="주식"/>
      <sheetName val="hvac(제어동)"/>
      <sheetName val="토공"/>
      <sheetName val="기초대가"/>
      <sheetName val="D-3503"/>
      <sheetName val="L형옹벽측구"/>
      <sheetName val="CNC810M"/>
      <sheetName val="지진시"/>
      <sheetName val="Total"/>
      <sheetName val="방음벽기초(H=4m)"/>
      <sheetName val="변화치수"/>
      <sheetName val="터파기및재료"/>
      <sheetName val="1.우편집중내역서"/>
      <sheetName val="철거산출근거"/>
      <sheetName val="일위대가(계측기설치)"/>
      <sheetName val="W-현원가"/>
      <sheetName val="내역서1"/>
      <sheetName val="자단"/>
      <sheetName val="SRC-B3U2"/>
      <sheetName val="SILICATE"/>
      <sheetName val="토목주소"/>
      <sheetName val="123"/>
      <sheetName val="Oper Amount"/>
      <sheetName val="당초"/>
      <sheetName val="Sheet1"/>
      <sheetName val="b_balju_cho"/>
      <sheetName val="단가조사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-1"/>
      <sheetName val="조견표-1"/>
      <sheetName val="중기사용료및 운전경비"/>
      <sheetName val="기계경비"/>
      <sheetName val="중기사용료및운전경비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-2"/>
      <sheetName val="조견표-2"/>
      <sheetName val="기계경비"/>
      <sheetName val="일위대가-1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ITEM"/>
      <sheetName val="단가조사서"/>
      <sheetName val="- INFORMATION -"/>
      <sheetName val="재경비"/>
      <sheetName val="기타공사비"/>
      <sheetName val="공사비 (2)"/>
      <sheetName val="공량산출 (전등)"/>
      <sheetName val="공사비"/>
      <sheetName val="공량산출(가로등)"/>
      <sheetName val="단가"/>
      <sheetName val="일위대가집계표(사급)"/>
      <sheetName val="일위대가(사급)"/>
      <sheetName val="공량산출 (수변전)"/>
      <sheetName val="공량산출 (약전)"/>
      <sheetName val="공량산출 (소방)"/>
      <sheetName val="Y_WORK"/>
      <sheetName val="일위대가-2"/>
    </sheetNames>
    <sheetDataSet>
      <sheetData sheetId="0" refreshError="1">
        <row r="22">
          <cell r="G22">
            <v>0</v>
          </cell>
          <cell r="H22">
            <v>0</v>
          </cell>
          <cell r="J22">
            <v>205</v>
          </cell>
          <cell r="K22">
            <v>0</v>
          </cell>
          <cell r="L22">
            <v>0</v>
          </cell>
        </row>
        <row r="23">
          <cell r="G23">
            <v>0</v>
          </cell>
          <cell r="H23">
            <v>0</v>
          </cell>
          <cell r="J23">
            <v>270</v>
          </cell>
          <cell r="K23">
            <v>0</v>
          </cell>
          <cell r="L23">
            <v>0</v>
          </cell>
        </row>
        <row r="24">
          <cell r="G24">
            <v>0</v>
          </cell>
          <cell r="H24">
            <v>0</v>
          </cell>
          <cell r="J24">
            <v>377</v>
          </cell>
          <cell r="K24">
            <v>0</v>
          </cell>
          <cell r="L24">
            <v>0</v>
          </cell>
        </row>
        <row r="25">
          <cell r="G25">
            <v>0</v>
          </cell>
          <cell r="H25">
            <v>0</v>
          </cell>
          <cell r="J25">
            <v>576</v>
          </cell>
          <cell r="K25">
            <v>0</v>
          </cell>
          <cell r="L25">
            <v>0</v>
          </cell>
        </row>
        <row r="26">
          <cell r="G26">
            <v>0</v>
          </cell>
          <cell r="H26">
            <v>0</v>
          </cell>
          <cell r="J26">
            <v>971</v>
          </cell>
          <cell r="K26">
            <v>0</v>
          </cell>
          <cell r="L26">
            <v>0</v>
          </cell>
        </row>
        <row r="27">
          <cell r="G27">
            <v>0</v>
          </cell>
          <cell r="H27">
            <v>0</v>
          </cell>
          <cell r="J27">
            <v>1348</v>
          </cell>
          <cell r="K27">
            <v>0</v>
          </cell>
          <cell r="L27">
            <v>0</v>
          </cell>
        </row>
        <row r="28">
          <cell r="G28">
            <v>0</v>
          </cell>
          <cell r="H28">
            <v>0</v>
          </cell>
          <cell r="J28">
            <v>2032</v>
          </cell>
          <cell r="K28">
            <v>0</v>
          </cell>
          <cell r="L28">
            <v>0</v>
          </cell>
        </row>
        <row r="29">
          <cell r="G29">
            <v>0</v>
          </cell>
          <cell r="H29">
            <v>0</v>
          </cell>
          <cell r="J29">
            <v>3212</v>
          </cell>
          <cell r="K29">
            <v>0</v>
          </cell>
          <cell r="L29">
            <v>0</v>
          </cell>
        </row>
        <row r="30">
          <cell r="G30">
            <v>0</v>
          </cell>
          <cell r="H30">
            <v>0</v>
          </cell>
          <cell r="J30">
            <v>4099</v>
          </cell>
          <cell r="K30">
            <v>0</v>
          </cell>
          <cell r="L30">
            <v>0</v>
          </cell>
        </row>
        <row r="31">
          <cell r="G31">
            <v>0</v>
          </cell>
          <cell r="H31">
            <v>0</v>
          </cell>
          <cell r="J31">
            <v>4785</v>
          </cell>
          <cell r="K31">
            <v>0</v>
          </cell>
          <cell r="L31">
            <v>0</v>
          </cell>
        </row>
        <row r="32">
          <cell r="G32">
            <v>0</v>
          </cell>
          <cell r="H32">
            <v>0</v>
          </cell>
          <cell r="J32">
            <v>7660</v>
          </cell>
          <cell r="K32">
            <v>0</v>
          </cell>
          <cell r="L32">
            <v>0</v>
          </cell>
        </row>
        <row r="33">
          <cell r="G33">
            <v>0</v>
          </cell>
          <cell r="H33">
            <v>0</v>
          </cell>
          <cell r="J33">
            <v>53</v>
          </cell>
          <cell r="K33">
            <v>0</v>
          </cell>
          <cell r="L33">
            <v>0</v>
          </cell>
        </row>
        <row r="34">
          <cell r="G34">
            <v>0</v>
          </cell>
          <cell r="H34">
            <v>0</v>
          </cell>
          <cell r="J34">
            <v>80</v>
          </cell>
          <cell r="K34">
            <v>0</v>
          </cell>
          <cell r="L34">
            <v>0</v>
          </cell>
        </row>
        <row r="35">
          <cell r="G35">
            <v>0</v>
          </cell>
          <cell r="H35">
            <v>0</v>
          </cell>
          <cell r="J35">
            <v>119</v>
          </cell>
          <cell r="K35">
            <v>0</v>
          </cell>
          <cell r="L35">
            <v>0</v>
          </cell>
        </row>
        <row r="36">
          <cell r="G36">
            <v>0</v>
          </cell>
          <cell r="H36">
            <v>0</v>
          </cell>
          <cell r="J36">
            <v>163</v>
          </cell>
          <cell r="K36">
            <v>0</v>
          </cell>
          <cell r="L36">
            <v>0</v>
          </cell>
        </row>
        <row r="37">
          <cell r="G37">
            <v>0</v>
          </cell>
          <cell r="H37">
            <v>0</v>
          </cell>
          <cell r="J37">
            <v>228</v>
          </cell>
          <cell r="K37">
            <v>0</v>
          </cell>
          <cell r="L37">
            <v>0</v>
          </cell>
        </row>
        <row r="38">
          <cell r="G38">
            <v>0</v>
          </cell>
          <cell r="H38">
            <v>0</v>
          </cell>
          <cell r="J38">
            <v>351</v>
          </cell>
          <cell r="K38">
            <v>0</v>
          </cell>
          <cell r="L38">
            <v>0</v>
          </cell>
        </row>
        <row r="39">
          <cell r="G39">
            <v>0</v>
          </cell>
          <cell r="H39">
            <v>0</v>
          </cell>
          <cell r="J39">
            <v>613</v>
          </cell>
          <cell r="K39">
            <v>0</v>
          </cell>
          <cell r="L39">
            <v>0</v>
          </cell>
        </row>
        <row r="40">
          <cell r="G40">
            <v>0</v>
          </cell>
          <cell r="H40">
            <v>0</v>
          </cell>
          <cell r="J40">
            <v>930</v>
          </cell>
          <cell r="K40">
            <v>0</v>
          </cell>
          <cell r="L40">
            <v>0</v>
          </cell>
        </row>
        <row r="41">
          <cell r="G41">
            <v>0</v>
          </cell>
          <cell r="H41">
            <v>0</v>
          </cell>
          <cell r="J41">
            <v>1431</v>
          </cell>
          <cell r="K41">
            <v>0</v>
          </cell>
          <cell r="L41">
            <v>0</v>
          </cell>
        </row>
        <row r="42">
          <cell r="G42">
            <v>0</v>
          </cell>
          <cell r="H42">
            <v>0</v>
          </cell>
          <cell r="J42">
            <v>56</v>
          </cell>
          <cell r="K42">
            <v>0</v>
          </cell>
          <cell r="L42">
            <v>0</v>
          </cell>
        </row>
        <row r="43">
          <cell r="G43">
            <v>0</v>
          </cell>
          <cell r="H43">
            <v>0</v>
          </cell>
          <cell r="J43">
            <v>92</v>
          </cell>
          <cell r="K43">
            <v>0</v>
          </cell>
          <cell r="L43">
            <v>0</v>
          </cell>
        </row>
        <row r="44">
          <cell r="G44">
            <v>0</v>
          </cell>
          <cell r="H44">
            <v>0</v>
          </cell>
          <cell r="J44">
            <v>135</v>
          </cell>
          <cell r="K44">
            <v>0</v>
          </cell>
          <cell r="L44">
            <v>0</v>
          </cell>
        </row>
        <row r="45">
          <cell r="G45">
            <v>0</v>
          </cell>
          <cell r="H45">
            <v>0</v>
          </cell>
          <cell r="J45">
            <v>2520</v>
          </cell>
          <cell r="K45">
            <v>0</v>
          </cell>
          <cell r="L45">
            <v>0</v>
          </cell>
        </row>
        <row r="46">
          <cell r="G46">
            <v>0</v>
          </cell>
          <cell r="H46">
            <v>0</v>
          </cell>
          <cell r="J46">
            <v>3140</v>
          </cell>
          <cell r="K46">
            <v>0</v>
          </cell>
          <cell r="L46">
            <v>0</v>
          </cell>
        </row>
        <row r="47">
          <cell r="G47">
            <v>0</v>
          </cell>
          <cell r="H47">
            <v>0</v>
          </cell>
          <cell r="J47">
            <v>7691</v>
          </cell>
          <cell r="K47">
            <v>0</v>
          </cell>
          <cell r="L47">
            <v>0</v>
          </cell>
        </row>
        <row r="48">
          <cell r="G48">
            <v>0</v>
          </cell>
          <cell r="H48">
            <v>0</v>
          </cell>
          <cell r="J48">
            <v>1173</v>
          </cell>
          <cell r="K48">
            <v>0</v>
          </cell>
          <cell r="L48">
            <v>0</v>
          </cell>
        </row>
        <row r="49">
          <cell r="G49">
            <v>0</v>
          </cell>
          <cell r="H49">
            <v>0</v>
          </cell>
          <cell r="J49">
            <v>3436</v>
          </cell>
          <cell r="K49">
            <v>0</v>
          </cell>
          <cell r="L49">
            <v>0</v>
          </cell>
        </row>
        <row r="50">
          <cell r="G50">
            <v>0</v>
          </cell>
          <cell r="H50">
            <v>0</v>
          </cell>
          <cell r="J50">
            <v>243</v>
          </cell>
          <cell r="K50">
            <v>0</v>
          </cell>
          <cell r="L50">
            <v>0</v>
          </cell>
        </row>
        <row r="51">
          <cell r="G51">
            <v>0</v>
          </cell>
          <cell r="H51">
            <v>0</v>
          </cell>
          <cell r="J51">
            <v>351</v>
          </cell>
          <cell r="K51">
            <v>0</v>
          </cell>
          <cell r="L51">
            <v>0</v>
          </cell>
        </row>
        <row r="52">
          <cell r="G52">
            <v>0</v>
          </cell>
          <cell r="H52">
            <v>0</v>
          </cell>
          <cell r="J52">
            <v>459</v>
          </cell>
          <cell r="K52">
            <v>0</v>
          </cell>
          <cell r="L52">
            <v>0</v>
          </cell>
        </row>
        <row r="53">
          <cell r="G53">
            <v>0</v>
          </cell>
          <cell r="H53">
            <v>0</v>
          </cell>
          <cell r="J53">
            <v>819</v>
          </cell>
          <cell r="K53">
            <v>0</v>
          </cell>
          <cell r="L53">
            <v>0</v>
          </cell>
        </row>
        <row r="54">
          <cell r="G54">
            <v>0</v>
          </cell>
          <cell r="H54">
            <v>0</v>
          </cell>
          <cell r="J54">
            <v>1043</v>
          </cell>
          <cell r="K54">
            <v>0</v>
          </cell>
          <cell r="L54">
            <v>0</v>
          </cell>
        </row>
        <row r="55">
          <cell r="G55">
            <v>0</v>
          </cell>
          <cell r="H55">
            <v>0</v>
          </cell>
          <cell r="J55">
            <v>1611</v>
          </cell>
          <cell r="K55">
            <v>0</v>
          </cell>
          <cell r="L55">
            <v>0</v>
          </cell>
        </row>
        <row r="56">
          <cell r="G56">
            <v>0</v>
          </cell>
          <cell r="H56">
            <v>0</v>
          </cell>
          <cell r="J56">
            <v>2287</v>
          </cell>
          <cell r="K56">
            <v>0</v>
          </cell>
          <cell r="L56">
            <v>0</v>
          </cell>
        </row>
        <row r="57">
          <cell r="G57">
            <v>0</v>
          </cell>
          <cell r="H57">
            <v>0</v>
          </cell>
          <cell r="J57">
            <v>3073</v>
          </cell>
          <cell r="K57">
            <v>0</v>
          </cell>
          <cell r="L57">
            <v>0</v>
          </cell>
        </row>
        <row r="58">
          <cell r="G58">
            <v>0</v>
          </cell>
          <cell r="H58">
            <v>0</v>
          </cell>
          <cell r="J58">
            <v>3735</v>
          </cell>
          <cell r="K58">
            <v>0</v>
          </cell>
          <cell r="L58">
            <v>0</v>
          </cell>
        </row>
        <row r="59">
          <cell r="G59">
            <v>0</v>
          </cell>
          <cell r="H59">
            <v>0</v>
          </cell>
          <cell r="J59">
            <v>5402</v>
          </cell>
          <cell r="K59">
            <v>0</v>
          </cell>
          <cell r="L59">
            <v>0</v>
          </cell>
        </row>
        <row r="60">
          <cell r="G60">
            <v>0</v>
          </cell>
          <cell r="H60">
            <v>0</v>
          </cell>
          <cell r="J60">
            <v>5445</v>
          </cell>
          <cell r="K60">
            <v>0</v>
          </cell>
          <cell r="L60">
            <v>0</v>
          </cell>
        </row>
        <row r="61">
          <cell r="G61">
            <v>0</v>
          </cell>
          <cell r="H61">
            <v>0</v>
          </cell>
          <cell r="J61">
            <v>9495</v>
          </cell>
          <cell r="K61">
            <v>0</v>
          </cell>
          <cell r="L61">
            <v>0</v>
          </cell>
        </row>
        <row r="62">
          <cell r="G62">
            <v>0</v>
          </cell>
          <cell r="H62">
            <v>0</v>
          </cell>
          <cell r="J62">
            <v>11070</v>
          </cell>
          <cell r="K62">
            <v>0</v>
          </cell>
          <cell r="L62">
            <v>0</v>
          </cell>
        </row>
        <row r="63">
          <cell r="G63">
            <v>0</v>
          </cell>
          <cell r="H63">
            <v>0</v>
          </cell>
          <cell r="J63">
            <v>13140</v>
          </cell>
          <cell r="K63">
            <v>0</v>
          </cell>
          <cell r="L63">
            <v>0</v>
          </cell>
        </row>
        <row r="64">
          <cell r="G64">
            <v>0</v>
          </cell>
          <cell r="H64">
            <v>0</v>
          </cell>
          <cell r="J64">
            <v>477</v>
          </cell>
          <cell r="K64">
            <v>0</v>
          </cell>
          <cell r="L64">
            <v>0</v>
          </cell>
        </row>
        <row r="65">
          <cell r="G65">
            <v>0</v>
          </cell>
          <cell r="H65">
            <v>0</v>
          </cell>
          <cell r="J65">
            <v>603</v>
          </cell>
          <cell r="K65">
            <v>0</v>
          </cell>
          <cell r="L65">
            <v>0</v>
          </cell>
        </row>
        <row r="66">
          <cell r="G66">
            <v>0</v>
          </cell>
          <cell r="H66">
            <v>0</v>
          </cell>
          <cell r="J66">
            <v>725</v>
          </cell>
          <cell r="K66">
            <v>0</v>
          </cell>
          <cell r="L66">
            <v>0</v>
          </cell>
        </row>
        <row r="67">
          <cell r="G67">
            <v>0</v>
          </cell>
          <cell r="H67">
            <v>0</v>
          </cell>
          <cell r="J67">
            <v>914</v>
          </cell>
          <cell r="K67">
            <v>0</v>
          </cell>
          <cell r="L67">
            <v>0</v>
          </cell>
        </row>
        <row r="68">
          <cell r="G68">
            <v>0</v>
          </cell>
          <cell r="H68">
            <v>0</v>
          </cell>
          <cell r="J68">
            <v>1632</v>
          </cell>
          <cell r="K68">
            <v>0</v>
          </cell>
          <cell r="L68">
            <v>0</v>
          </cell>
        </row>
        <row r="69">
          <cell r="G69">
            <v>0</v>
          </cell>
          <cell r="H69">
            <v>0</v>
          </cell>
          <cell r="J69">
            <v>2160</v>
          </cell>
          <cell r="K69">
            <v>0</v>
          </cell>
          <cell r="L69">
            <v>0</v>
          </cell>
        </row>
        <row r="70">
          <cell r="G70">
            <v>0</v>
          </cell>
          <cell r="H70">
            <v>0</v>
          </cell>
          <cell r="J70">
            <v>3327</v>
          </cell>
          <cell r="K70">
            <v>0</v>
          </cell>
          <cell r="L70">
            <v>0</v>
          </cell>
        </row>
        <row r="71">
          <cell r="G71">
            <v>0</v>
          </cell>
          <cell r="H71">
            <v>0</v>
          </cell>
          <cell r="J71">
            <v>5772</v>
          </cell>
          <cell r="K71">
            <v>0</v>
          </cell>
          <cell r="L71">
            <v>0</v>
          </cell>
        </row>
        <row r="72">
          <cell r="G72">
            <v>0</v>
          </cell>
          <cell r="H72">
            <v>0</v>
          </cell>
          <cell r="J72">
            <v>501</v>
          </cell>
          <cell r="K72">
            <v>0</v>
          </cell>
          <cell r="L72">
            <v>0</v>
          </cell>
        </row>
        <row r="73">
          <cell r="G73">
            <v>0</v>
          </cell>
          <cell r="H73">
            <v>0</v>
          </cell>
          <cell r="J73">
            <v>762</v>
          </cell>
          <cell r="K73">
            <v>0</v>
          </cell>
          <cell r="L73">
            <v>0</v>
          </cell>
        </row>
        <row r="74">
          <cell r="G74">
            <v>0</v>
          </cell>
          <cell r="H74">
            <v>0</v>
          </cell>
          <cell r="J74">
            <v>1055</v>
          </cell>
          <cell r="K74">
            <v>0</v>
          </cell>
          <cell r="L74">
            <v>0</v>
          </cell>
        </row>
        <row r="75">
          <cell r="G75">
            <v>0</v>
          </cell>
          <cell r="H75">
            <v>0</v>
          </cell>
          <cell r="J75">
            <v>1338</v>
          </cell>
          <cell r="K75">
            <v>0</v>
          </cell>
          <cell r="L75">
            <v>0</v>
          </cell>
        </row>
        <row r="76">
          <cell r="G76">
            <v>0</v>
          </cell>
          <cell r="H76">
            <v>0</v>
          </cell>
          <cell r="J76">
            <v>2400</v>
          </cell>
          <cell r="K76">
            <v>0</v>
          </cell>
          <cell r="L76">
            <v>0</v>
          </cell>
        </row>
        <row r="77">
          <cell r="G77">
            <v>0</v>
          </cell>
          <cell r="H77">
            <v>0</v>
          </cell>
          <cell r="J77">
            <v>3231</v>
          </cell>
          <cell r="K77">
            <v>0</v>
          </cell>
          <cell r="L77">
            <v>0</v>
          </cell>
        </row>
        <row r="78">
          <cell r="G78">
            <v>0</v>
          </cell>
          <cell r="H78">
            <v>0</v>
          </cell>
          <cell r="J78">
            <v>5202</v>
          </cell>
          <cell r="K78">
            <v>0</v>
          </cell>
          <cell r="L78">
            <v>0</v>
          </cell>
        </row>
        <row r="79">
          <cell r="G79">
            <v>0</v>
          </cell>
          <cell r="H79">
            <v>0</v>
          </cell>
          <cell r="J79">
            <v>8728</v>
          </cell>
          <cell r="K79">
            <v>0</v>
          </cell>
          <cell r="L79">
            <v>0</v>
          </cell>
        </row>
        <row r="80">
          <cell r="G80">
            <v>0</v>
          </cell>
          <cell r="H80">
            <v>0</v>
          </cell>
          <cell r="J80">
            <v>990</v>
          </cell>
          <cell r="K80">
            <v>0</v>
          </cell>
          <cell r="L80">
            <v>0</v>
          </cell>
        </row>
        <row r="81">
          <cell r="G81">
            <v>0</v>
          </cell>
          <cell r="H81">
            <v>0</v>
          </cell>
          <cell r="J81">
            <v>1305</v>
          </cell>
          <cell r="K81">
            <v>0</v>
          </cell>
          <cell r="L81">
            <v>0</v>
          </cell>
        </row>
        <row r="82">
          <cell r="G82">
            <v>0</v>
          </cell>
          <cell r="H82">
            <v>0</v>
          </cell>
          <cell r="J82">
            <v>1701</v>
          </cell>
          <cell r="K82">
            <v>0</v>
          </cell>
          <cell r="L82">
            <v>0</v>
          </cell>
        </row>
        <row r="83">
          <cell r="G83">
            <v>0</v>
          </cell>
          <cell r="H83">
            <v>0</v>
          </cell>
          <cell r="J83">
            <v>3060</v>
          </cell>
          <cell r="K83">
            <v>0</v>
          </cell>
          <cell r="L83">
            <v>0</v>
          </cell>
        </row>
        <row r="84">
          <cell r="G84">
            <v>0</v>
          </cell>
          <cell r="H84">
            <v>0</v>
          </cell>
          <cell r="J84">
            <v>4086</v>
          </cell>
          <cell r="K84">
            <v>0</v>
          </cell>
          <cell r="L84">
            <v>0</v>
          </cell>
        </row>
        <row r="85">
          <cell r="G85">
            <v>0</v>
          </cell>
          <cell r="H85">
            <v>0</v>
          </cell>
          <cell r="J85">
            <v>6660</v>
          </cell>
          <cell r="K85">
            <v>0</v>
          </cell>
          <cell r="L85">
            <v>0</v>
          </cell>
        </row>
        <row r="86">
          <cell r="G86">
            <v>0</v>
          </cell>
          <cell r="H86">
            <v>0</v>
          </cell>
          <cell r="J86">
            <v>11250</v>
          </cell>
          <cell r="K86">
            <v>0</v>
          </cell>
          <cell r="L86">
            <v>0</v>
          </cell>
        </row>
        <row r="87">
          <cell r="G87">
            <v>0</v>
          </cell>
          <cell r="H87">
            <v>0</v>
          </cell>
          <cell r="J87">
            <v>7020</v>
          </cell>
          <cell r="K87">
            <v>0</v>
          </cell>
          <cell r="L87">
            <v>0</v>
          </cell>
        </row>
        <row r="88">
          <cell r="G88">
            <v>0</v>
          </cell>
          <cell r="H88">
            <v>0</v>
          </cell>
          <cell r="J88">
            <v>7830</v>
          </cell>
          <cell r="K88">
            <v>0</v>
          </cell>
          <cell r="L88">
            <v>0</v>
          </cell>
        </row>
        <row r="89">
          <cell r="G89">
            <v>0</v>
          </cell>
          <cell r="H89">
            <v>0</v>
          </cell>
          <cell r="J89">
            <v>13410</v>
          </cell>
          <cell r="K89">
            <v>0</v>
          </cell>
          <cell r="L89">
            <v>0</v>
          </cell>
        </row>
        <row r="90">
          <cell r="G90">
            <v>0</v>
          </cell>
          <cell r="H90">
            <v>0</v>
          </cell>
          <cell r="J90">
            <v>7920</v>
          </cell>
          <cell r="K90">
            <v>0</v>
          </cell>
          <cell r="L90">
            <v>0</v>
          </cell>
        </row>
        <row r="91">
          <cell r="G91">
            <v>0</v>
          </cell>
          <cell r="H91">
            <v>0</v>
          </cell>
          <cell r="J91">
            <v>8730</v>
          </cell>
          <cell r="K91">
            <v>0</v>
          </cell>
          <cell r="L91">
            <v>0</v>
          </cell>
        </row>
        <row r="92">
          <cell r="G92">
            <v>0</v>
          </cell>
          <cell r="H92">
            <v>0</v>
          </cell>
          <cell r="J92">
            <v>15300</v>
          </cell>
          <cell r="K92">
            <v>0</v>
          </cell>
          <cell r="L92">
            <v>0</v>
          </cell>
        </row>
        <row r="93">
          <cell r="G93">
            <v>0</v>
          </cell>
          <cell r="H93">
            <v>0</v>
          </cell>
          <cell r="J93">
            <v>463</v>
          </cell>
          <cell r="K93">
            <v>0</v>
          </cell>
          <cell r="L93">
            <v>0</v>
          </cell>
        </row>
        <row r="94">
          <cell r="G94">
            <v>0</v>
          </cell>
          <cell r="H94">
            <v>0</v>
          </cell>
          <cell r="J94">
            <v>565</v>
          </cell>
          <cell r="K94">
            <v>0</v>
          </cell>
          <cell r="L94">
            <v>0</v>
          </cell>
        </row>
        <row r="95">
          <cell r="G95">
            <v>0</v>
          </cell>
          <cell r="H95">
            <v>0</v>
          </cell>
          <cell r="J95">
            <v>690</v>
          </cell>
          <cell r="K95">
            <v>0</v>
          </cell>
          <cell r="L95">
            <v>0</v>
          </cell>
        </row>
        <row r="96">
          <cell r="G96">
            <v>0</v>
          </cell>
          <cell r="H96">
            <v>0</v>
          </cell>
          <cell r="J96">
            <v>787</v>
          </cell>
          <cell r="K96">
            <v>0</v>
          </cell>
          <cell r="L96">
            <v>0</v>
          </cell>
        </row>
        <row r="97">
          <cell r="G97">
            <v>0</v>
          </cell>
          <cell r="H97">
            <v>0</v>
          </cell>
          <cell r="J97">
            <v>909</v>
          </cell>
          <cell r="K97">
            <v>0</v>
          </cell>
          <cell r="L97">
            <v>0</v>
          </cell>
        </row>
        <row r="98">
          <cell r="G98">
            <v>0</v>
          </cell>
          <cell r="H98">
            <v>0</v>
          </cell>
          <cell r="J98">
            <v>972</v>
          </cell>
          <cell r="K98">
            <v>0</v>
          </cell>
          <cell r="L98">
            <v>0</v>
          </cell>
        </row>
        <row r="99">
          <cell r="G99">
            <v>0</v>
          </cell>
          <cell r="H99">
            <v>0</v>
          </cell>
          <cell r="J99">
            <v>1211</v>
          </cell>
          <cell r="K99">
            <v>0</v>
          </cell>
          <cell r="L99">
            <v>0</v>
          </cell>
        </row>
        <row r="100">
          <cell r="G100">
            <v>0</v>
          </cell>
          <cell r="H100">
            <v>0</v>
          </cell>
          <cell r="J100">
            <v>1319</v>
          </cell>
          <cell r="K100">
            <v>0</v>
          </cell>
          <cell r="L100">
            <v>0</v>
          </cell>
        </row>
        <row r="101">
          <cell r="G101">
            <v>0</v>
          </cell>
          <cell r="H101">
            <v>0</v>
          </cell>
          <cell r="J101">
            <v>1514</v>
          </cell>
          <cell r="K101">
            <v>0</v>
          </cell>
          <cell r="L101">
            <v>0</v>
          </cell>
        </row>
        <row r="102">
          <cell r="G102">
            <v>0</v>
          </cell>
          <cell r="H102">
            <v>0</v>
          </cell>
          <cell r="J102">
            <v>1679</v>
          </cell>
          <cell r="K102">
            <v>0</v>
          </cell>
          <cell r="L102">
            <v>0</v>
          </cell>
        </row>
        <row r="103">
          <cell r="G103">
            <v>0</v>
          </cell>
          <cell r="H103">
            <v>0</v>
          </cell>
          <cell r="J103">
            <v>2175</v>
          </cell>
          <cell r="K103">
            <v>0</v>
          </cell>
          <cell r="L103">
            <v>0</v>
          </cell>
        </row>
        <row r="104">
          <cell r="G104">
            <v>0</v>
          </cell>
          <cell r="H104">
            <v>0</v>
          </cell>
          <cell r="J104">
            <v>2459</v>
          </cell>
          <cell r="K104">
            <v>0</v>
          </cell>
          <cell r="L104">
            <v>0</v>
          </cell>
        </row>
        <row r="105">
          <cell r="G105">
            <v>0</v>
          </cell>
          <cell r="H105">
            <v>0</v>
          </cell>
          <cell r="J105">
            <v>3108</v>
          </cell>
          <cell r="K105">
            <v>0</v>
          </cell>
          <cell r="L105">
            <v>0</v>
          </cell>
        </row>
        <row r="106">
          <cell r="G106">
            <v>0</v>
          </cell>
          <cell r="H106">
            <v>0</v>
          </cell>
          <cell r="J106">
            <v>3391</v>
          </cell>
          <cell r="K106">
            <v>0</v>
          </cell>
          <cell r="L106">
            <v>0</v>
          </cell>
        </row>
        <row r="107">
          <cell r="G107">
            <v>0</v>
          </cell>
          <cell r="H107">
            <v>0</v>
          </cell>
          <cell r="J107">
            <v>3795</v>
          </cell>
          <cell r="K107">
            <v>0</v>
          </cell>
          <cell r="L107">
            <v>0</v>
          </cell>
        </row>
        <row r="108">
          <cell r="G108">
            <v>0</v>
          </cell>
          <cell r="H108">
            <v>0</v>
          </cell>
          <cell r="J108">
            <v>1204</v>
          </cell>
          <cell r="K108">
            <v>0</v>
          </cell>
          <cell r="L108">
            <v>0</v>
          </cell>
        </row>
        <row r="109">
          <cell r="G109">
            <v>0</v>
          </cell>
          <cell r="H109">
            <v>0</v>
          </cell>
          <cell r="J109">
            <v>637</v>
          </cell>
          <cell r="K109">
            <v>0</v>
          </cell>
          <cell r="L109">
            <v>0</v>
          </cell>
        </row>
        <row r="110">
          <cell r="G110">
            <v>0</v>
          </cell>
          <cell r="H110">
            <v>0</v>
          </cell>
          <cell r="J110">
            <v>693</v>
          </cell>
          <cell r="K110">
            <v>0</v>
          </cell>
          <cell r="L110">
            <v>0</v>
          </cell>
        </row>
        <row r="111">
          <cell r="G111">
            <v>0</v>
          </cell>
          <cell r="H111">
            <v>0</v>
          </cell>
          <cell r="J111">
            <v>802</v>
          </cell>
          <cell r="K111">
            <v>0</v>
          </cell>
          <cell r="L111">
            <v>0</v>
          </cell>
        </row>
        <row r="112">
          <cell r="G112">
            <v>0</v>
          </cell>
          <cell r="H112">
            <v>0</v>
          </cell>
          <cell r="J112">
            <v>775</v>
          </cell>
          <cell r="K112">
            <v>0</v>
          </cell>
          <cell r="L112">
            <v>0</v>
          </cell>
        </row>
        <row r="113">
          <cell r="G113">
            <v>0</v>
          </cell>
          <cell r="H113">
            <v>0</v>
          </cell>
          <cell r="J113">
            <v>1543</v>
          </cell>
          <cell r="K113">
            <v>0</v>
          </cell>
          <cell r="L113">
            <v>0</v>
          </cell>
        </row>
        <row r="114">
          <cell r="G114">
            <v>0</v>
          </cell>
          <cell r="H114">
            <v>0</v>
          </cell>
          <cell r="J114">
            <v>4309</v>
          </cell>
          <cell r="K114">
            <v>0</v>
          </cell>
          <cell r="L114">
            <v>0</v>
          </cell>
        </row>
        <row r="115">
          <cell r="G115">
            <v>0</v>
          </cell>
          <cell r="H115">
            <v>0</v>
          </cell>
          <cell r="J115">
            <v>637</v>
          </cell>
          <cell r="K115">
            <v>0</v>
          </cell>
          <cell r="L115">
            <v>0</v>
          </cell>
        </row>
        <row r="116">
          <cell r="G116">
            <v>0</v>
          </cell>
          <cell r="H116">
            <v>0</v>
          </cell>
          <cell r="J116">
            <v>714</v>
          </cell>
          <cell r="K116">
            <v>0</v>
          </cell>
          <cell r="L116">
            <v>0</v>
          </cell>
        </row>
        <row r="117">
          <cell r="G117">
            <v>0</v>
          </cell>
          <cell r="H117">
            <v>0</v>
          </cell>
          <cell r="J117">
            <v>3354</v>
          </cell>
          <cell r="K117">
            <v>0</v>
          </cell>
          <cell r="L117">
            <v>0</v>
          </cell>
        </row>
        <row r="118">
          <cell r="G118">
            <v>0</v>
          </cell>
          <cell r="H118">
            <v>0</v>
          </cell>
          <cell r="J118">
            <v>1540</v>
          </cell>
          <cell r="K118">
            <v>0</v>
          </cell>
          <cell r="L118">
            <v>0</v>
          </cell>
        </row>
        <row r="119">
          <cell r="G119">
            <v>0</v>
          </cell>
          <cell r="H119">
            <v>0</v>
          </cell>
          <cell r="J119">
            <v>624</v>
          </cell>
          <cell r="K119">
            <v>0</v>
          </cell>
          <cell r="L119">
            <v>0</v>
          </cell>
        </row>
        <row r="120">
          <cell r="G120">
            <v>0</v>
          </cell>
          <cell r="H120">
            <v>0</v>
          </cell>
          <cell r="J120">
            <v>783</v>
          </cell>
          <cell r="K120">
            <v>0</v>
          </cell>
          <cell r="L120">
            <v>0</v>
          </cell>
        </row>
        <row r="121">
          <cell r="G121">
            <v>0</v>
          </cell>
          <cell r="H121">
            <v>0</v>
          </cell>
          <cell r="J121">
            <v>1158</v>
          </cell>
          <cell r="K121">
            <v>0</v>
          </cell>
          <cell r="L121">
            <v>0</v>
          </cell>
        </row>
        <row r="122">
          <cell r="G122">
            <v>0</v>
          </cell>
          <cell r="H122">
            <v>0</v>
          </cell>
          <cell r="J122">
            <v>1372</v>
          </cell>
          <cell r="K122">
            <v>0</v>
          </cell>
          <cell r="L122">
            <v>0</v>
          </cell>
        </row>
        <row r="123">
          <cell r="G123">
            <v>0</v>
          </cell>
          <cell r="H123">
            <v>0</v>
          </cell>
          <cell r="J123">
            <v>1575</v>
          </cell>
          <cell r="K123">
            <v>0</v>
          </cell>
          <cell r="L123">
            <v>0</v>
          </cell>
        </row>
        <row r="124">
          <cell r="G124">
            <v>0</v>
          </cell>
          <cell r="H124">
            <v>0</v>
          </cell>
          <cell r="J124">
            <v>2283</v>
          </cell>
          <cell r="K124">
            <v>0</v>
          </cell>
          <cell r="L124">
            <v>0</v>
          </cell>
        </row>
        <row r="125">
          <cell r="G125">
            <v>0</v>
          </cell>
          <cell r="H125">
            <v>0</v>
          </cell>
          <cell r="J125">
            <v>466</v>
          </cell>
          <cell r="K125">
            <v>0</v>
          </cell>
          <cell r="L125">
            <v>0</v>
          </cell>
        </row>
        <row r="126">
          <cell r="G126">
            <v>0</v>
          </cell>
          <cell r="H126">
            <v>0</v>
          </cell>
          <cell r="J126">
            <v>843</v>
          </cell>
          <cell r="K126">
            <v>0</v>
          </cell>
          <cell r="L126">
            <v>0</v>
          </cell>
        </row>
        <row r="127">
          <cell r="G127">
            <v>0</v>
          </cell>
          <cell r="H127">
            <v>0</v>
          </cell>
          <cell r="J127">
            <v>932</v>
          </cell>
          <cell r="K127">
            <v>0</v>
          </cell>
          <cell r="L127">
            <v>0</v>
          </cell>
        </row>
        <row r="128">
          <cell r="G128">
            <v>0</v>
          </cell>
          <cell r="H128">
            <v>0</v>
          </cell>
          <cell r="J128">
            <v>1192</v>
          </cell>
          <cell r="K128">
            <v>0</v>
          </cell>
          <cell r="L128">
            <v>0</v>
          </cell>
        </row>
        <row r="129">
          <cell r="G129">
            <v>0</v>
          </cell>
          <cell r="H129">
            <v>0</v>
          </cell>
          <cell r="J129">
            <v>1566</v>
          </cell>
          <cell r="K129">
            <v>0</v>
          </cell>
          <cell r="L129">
            <v>0</v>
          </cell>
        </row>
        <row r="130">
          <cell r="G130">
            <v>0</v>
          </cell>
          <cell r="H130">
            <v>0</v>
          </cell>
          <cell r="J130">
            <v>1921</v>
          </cell>
          <cell r="K130">
            <v>0</v>
          </cell>
          <cell r="L130">
            <v>0</v>
          </cell>
        </row>
        <row r="131">
          <cell r="G131">
            <v>0</v>
          </cell>
          <cell r="H131">
            <v>0</v>
          </cell>
          <cell r="J131">
            <v>2535</v>
          </cell>
          <cell r="K131">
            <v>0</v>
          </cell>
          <cell r="L131">
            <v>0</v>
          </cell>
        </row>
        <row r="132">
          <cell r="G132">
            <v>0</v>
          </cell>
          <cell r="H132">
            <v>0</v>
          </cell>
          <cell r="J132">
            <v>3538</v>
          </cell>
          <cell r="K132">
            <v>0</v>
          </cell>
          <cell r="L132">
            <v>0</v>
          </cell>
        </row>
        <row r="133">
          <cell r="G133">
            <v>0</v>
          </cell>
          <cell r="H133">
            <v>0</v>
          </cell>
          <cell r="J133">
            <v>4503</v>
          </cell>
          <cell r="K133">
            <v>0</v>
          </cell>
          <cell r="L133">
            <v>0</v>
          </cell>
        </row>
        <row r="134">
          <cell r="G134">
            <v>0</v>
          </cell>
          <cell r="H134">
            <v>0</v>
          </cell>
          <cell r="J134">
            <v>5043</v>
          </cell>
          <cell r="K134">
            <v>0</v>
          </cell>
          <cell r="L134">
            <v>0</v>
          </cell>
        </row>
        <row r="135">
          <cell r="G135">
            <v>0</v>
          </cell>
          <cell r="H135">
            <v>0</v>
          </cell>
          <cell r="J135">
            <v>8072</v>
          </cell>
          <cell r="K135">
            <v>0</v>
          </cell>
          <cell r="L135">
            <v>0</v>
          </cell>
        </row>
        <row r="136">
          <cell r="G136">
            <v>0</v>
          </cell>
          <cell r="H136">
            <v>0</v>
          </cell>
          <cell r="J136">
            <v>1140</v>
          </cell>
          <cell r="K136">
            <v>0</v>
          </cell>
          <cell r="L136">
            <v>0</v>
          </cell>
        </row>
        <row r="137">
          <cell r="G137">
            <v>0</v>
          </cell>
          <cell r="H137">
            <v>0</v>
          </cell>
          <cell r="J137">
            <v>1500</v>
          </cell>
          <cell r="K137">
            <v>0</v>
          </cell>
          <cell r="L137">
            <v>0</v>
          </cell>
        </row>
        <row r="138">
          <cell r="G138">
            <v>0</v>
          </cell>
          <cell r="H138">
            <v>0</v>
          </cell>
          <cell r="J138">
            <v>6400</v>
          </cell>
          <cell r="K138">
            <v>0</v>
          </cell>
          <cell r="L138">
            <v>0</v>
          </cell>
        </row>
        <row r="139">
          <cell r="G139">
            <v>0</v>
          </cell>
          <cell r="H139">
            <v>0</v>
          </cell>
          <cell r="J139">
            <v>7800</v>
          </cell>
          <cell r="K139">
            <v>0</v>
          </cell>
          <cell r="L139">
            <v>0</v>
          </cell>
        </row>
        <row r="140">
          <cell r="G140">
            <v>0</v>
          </cell>
          <cell r="H140">
            <v>0</v>
          </cell>
          <cell r="J140">
            <v>11300</v>
          </cell>
          <cell r="K140">
            <v>0</v>
          </cell>
          <cell r="L140">
            <v>0</v>
          </cell>
        </row>
        <row r="141">
          <cell r="G141">
            <v>0</v>
          </cell>
          <cell r="H141">
            <v>0</v>
          </cell>
          <cell r="J141">
            <v>19300</v>
          </cell>
          <cell r="K141">
            <v>0</v>
          </cell>
          <cell r="L141">
            <v>0</v>
          </cell>
        </row>
        <row r="142">
          <cell r="G142">
            <v>0</v>
          </cell>
          <cell r="H142">
            <v>0</v>
          </cell>
          <cell r="J142">
            <v>25900</v>
          </cell>
          <cell r="K142">
            <v>0</v>
          </cell>
          <cell r="L142">
            <v>0</v>
          </cell>
        </row>
        <row r="143">
          <cell r="G143">
            <v>0</v>
          </cell>
          <cell r="H143">
            <v>0</v>
          </cell>
          <cell r="J143">
            <v>40560</v>
          </cell>
          <cell r="K143">
            <v>0</v>
          </cell>
          <cell r="L143">
            <v>0</v>
          </cell>
        </row>
        <row r="144">
          <cell r="G144">
            <v>0</v>
          </cell>
          <cell r="H144">
            <v>0</v>
          </cell>
          <cell r="J144">
            <v>48670</v>
          </cell>
          <cell r="K144">
            <v>0</v>
          </cell>
          <cell r="L144">
            <v>0</v>
          </cell>
        </row>
        <row r="145">
          <cell r="G145">
            <v>0</v>
          </cell>
          <cell r="H145">
            <v>0</v>
          </cell>
          <cell r="J145">
            <v>220</v>
          </cell>
          <cell r="K145">
            <v>0</v>
          </cell>
          <cell r="L145">
            <v>0</v>
          </cell>
        </row>
        <row r="146">
          <cell r="G146">
            <v>0</v>
          </cell>
          <cell r="H146">
            <v>0</v>
          </cell>
          <cell r="J146">
            <v>260</v>
          </cell>
          <cell r="K146">
            <v>0</v>
          </cell>
          <cell r="L146">
            <v>0</v>
          </cell>
        </row>
        <row r="147">
          <cell r="G147">
            <v>0</v>
          </cell>
          <cell r="H147">
            <v>0</v>
          </cell>
          <cell r="J147">
            <v>299</v>
          </cell>
          <cell r="K147">
            <v>0</v>
          </cell>
          <cell r="L147">
            <v>0</v>
          </cell>
        </row>
        <row r="148">
          <cell r="G148">
            <v>0</v>
          </cell>
          <cell r="H148">
            <v>0</v>
          </cell>
          <cell r="J148">
            <v>357</v>
          </cell>
          <cell r="K148">
            <v>0</v>
          </cell>
          <cell r="L148">
            <v>0</v>
          </cell>
        </row>
        <row r="149">
          <cell r="G149">
            <v>0</v>
          </cell>
          <cell r="H149">
            <v>0</v>
          </cell>
          <cell r="J149">
            <v>697</v>
          </cell>
          <cell r="K149">
            <v>0</v>
          </cell>
          <cell r="L149">
            <v>0</v>
          </cell>
        </row>
        <row r="150">
          <cell r="G150">
            <v>0</v>
          </cell>
          <cell r="H150">
            <v>0</v>
          </cell>
          <cell r="J150">
            <v>975</v>
          </cell>
          <cell r="K150">
            <v>0</v>
          </cell>
          <cell r="L150">
            <v>0</v>
          </cell>
        </row>
        <row r="151">
          <cell r="G151">
            <v>0</v>
          </cell>
          <cell r="H151">
            <v>0</v>
          </cell>
          <cell r="J151">
            <v>1278</v>
          </cell>
          <cell r="K151">
            <v>0</v>
          </cell>
          <cell r="L151">
            <v>0</v>
          </cell>
        </row>
        <row r="152">
          <cell r="G152">
            <v>0</v>
          </cell>
          <cell r="H152">
            <v>0</v>
          </cell>
          <cell r="J152">
            <v>1813</v>
          </cell>
          <cell r="K152">
            <v>0</v>
          </cell>
          <cell r="L152">
            <v>0</v>
          </cell>
        </row>
        <row r="153">
          <cell r="G153">
            <v>0</v>
          </cell>
          <cell r="H153">
            <v>0</v>
          </cell>
          <cell r="J153">
            <v>2335</v>
          </cell>
          <cell r="K153">
            <v>0</v>
          </cell>
          <cell r="L153">
            <v>0</v>
          </cell>
        </row>
        <row r="154">
          <cell r="G154">
            <v>0</v>
          </cell>
          <cell r="H154">
            <v>0</v>
          </cell>
          <cell r="J154">
            <v>3558</v>
          </cell>
          <cell r="K154">
            <v>0</v>
          </cell>
          <cell r="L154">
            <v>0</v>
          </cell>
        </row>
        <row r="155">
          <cell r="G155">
            <v>0</v>
          </cell>
          <cell r="H155">
            <v>0</v>
          </cell>
          <cell r="J155">
            <v>4214</v>
          </cell>
          <cell r="K155">
            <v>0</v>
          </cell>
          <cell r="L155">
            <v>0</v>
          </cell>
        </row>
        <row r="156">
          <cell r="G156">
            <v>0</v>
          </cell>
          <cell r="H156">
            <v>0</v>
          </cell>
          <cell r="J156">
            <v>195</v>
          </cell>
          <cell r="K156">
            <v>0</v>
          </cell>
          <cell r="L156">
            <v>0</v>
          </cell>
        </row>
        <row r="157">
          <cell r="G157">
            <v>0</v>
          </cell>
          <cell r="H157">
            <v>0</v>
          </cell>
          <cell r="J157">
            <v>285</v>
          </cell>
          <cell r="K157">
            <v>0</v>
          </cell>
          <cell r="L157">
            <v>0</v>
          </cell>
        </row>
        <row r="158">
          <cell r="G158">
            <v>0</v>
          </cell>
          <cell r="H158">
            <v>0</v>
          </cell>
          <cell r="J158">
            <v>470</v>
          </cell>
          <cell r="K158">
            <v>0</v>
          </cell>
          <cell r="L158">
            <v>0</v>
          </cell>
        </row>
        <row r="159">
          <cell r="G159">
            <v>0</v>
          </cell>
          <cell r="H159">
            <v>0</v>
          </cell>
          <cell r="J159">
            <v>700</v>
          </cell>
          <cell r="K159">
            <v>0</v>
          </cell>
          <cell r="L159">
            <v>0</v>
          </cell>
        </row>
        <row r="160">
          <cell r="G160">
            <v>0</v>
          </cell>
          <cell r="H160">
            <v>0</v>
          </cell>
          <cell r="J160">
            <v>820</v>
          </cell>
          <cell r="K160">
            <v>0</v>
          </cell>
          <cell r="L160">
            <v>0</v>
          </cell>
        </row>
        <row r="161">
          <cell r="G161">
            <v>0</v>
          </cell>
          <cell r="H161">
            <v>0</v>
          </cell>
          <cell r="J161">
            <v>1235</v>
          </cell>
          <cell r="K161">
            <v>0</v>
          </cell>
          <cell r="L161">
            <v>0</v>
          </cell>
        </row>
        <row r="162">
          <cell r="G162">
            <v>0</v>
          </cell>
          <cell r="H162">
            <v>0</v>
          </cell>
          <cell r="J162">
            <v>1715</v>
          </cell>
          <cell r="K162">
            <v>0</v>
          </cell>
          <cell r="L162">
            <v>0</v>
          </cell>
        </row>
        <row r="163">
          <cell r="G163">
            <v>0</v>
          </cell>
          <cell r="H163">
            <v>0</v>
          </cell>
          <cell r="J163">
            <v>2430</v>
          </cell>
          <cell r="K163">
            <v>0</v>
          </cell>
          <cell r="L163">
            <v>0</v>
          </cell>
        </row>
        <row r="164">
          <cell r="G164">
            <v>0</v>
          </cell>
          <cell r="H164">
            <v>0</v>
          </cell>
          <cell r="J164">
            <v>3575</v>
          </cell>
          <cell r="K164">
            <v>0</v>
          </cell>
          <cell r="L164">
            <v>0</v>
          </cell>
        </row>
        <row r="165">
          <cell r="G165">
            <v>0</v>
          </cell>
          <cell r="H165">
            <v>0</v>
          </cell>
          <cell r="J165">
            <v>310</v>
          </cell>
          <cell r="K165">
            <v>0</v>
          </cell>
          <cell r="L165">
            <v>0</v>
          </cell>
        </row>
        <row r="166">
          <cell r="G166">
            <v>0</v>
          </cell>
          <cell r="H166">
            <v>0</v>
          </cell>
          <cell r="J166">
            <v>460</v>
          </cell>
          <cell r="K166">
            <v>0</v>
          </cell>
          <cell r="L166">
            <v>0</v>
          </cell>
        </row>
        <row r="167">
          <cell r="G167">
            <v>0</v>
          </cell>
          <cell r="H167">
            <v>0</v>
          </cell>
          <cell r="J167">
            <v>640</v>
          </cell>
          <cell r="K167">
            <v>0</v>
          </cell>
          <cell r="L167">
            <v>0</v>
          </cell>
        </row>
        <row r="168">
          <cell r="G168">
            <v>0</v>
          </cell>
          <cell r="H168">
            <v>0</v>
          </cell>
          <cell r="J168">
            <v>970</v>
          </cell>
          <cell r="K168">
            <v>0</v>
          </cell>
          <cell r="L168">
            <v>0</v>
          </cell>
        </row>
        <row r="169">
          <cell r="G169">
            <v>0</v>
          </cell>
          <cell r="H169">
            <v>0</v>
          </cell>
          <cell r="J169">
            <v>1300</v>
          </cell>
          <cell r="K169">
            <v>0</v>
          </cell>
          <cell r="L169">
            <v>0</v>
          </cell>
        </row>
        <row r="170">
          <cell r="G170">
            <v>0</v>
          </cell>
          <cell r="H170">
            <v>0</v>
          </cell>
          <cell r="J170">
            <v>1600</v>
          </cell>
          <cell r="K170">
            <v>0</v>
          </cell>
          <cell r="L170">
            <v>0</v>
          </cell>
        </row>
        <row r="171">
          <cell r="G171">
            <v>0</v>
          </cell>
          <cell r="H171">
            <v>0</v>
          </cell>
          <cell r="J171">
            <v>2540</v>
          </cell>
          <cell r="K171">
            <v>0</v>
          </cell>
          <cell r="L171">
            <v>0</v>
          </cell>
        </row>
        <row r="172">
          <cell r="G172">
            <v>0</v>
          </cell>
          <cell r="H172">
            <v>0</v>
          </cell>
          <cell r="J172">
            <v>3280</v>
          </cell>
          <cell r="K172">
            <v>0</v>
          </cell>
          <cell r="L172">
            <v>0</v>
          </cell>
        </row>
        <row r="173">
          <cell r="G173">
            <v>0</v>
          </cell>
          <cell r="H173">
            <v>0</v>
          </cell>
          <cell r="J173">
            <v>6660</v>
          </cell>
          <cell r="K173">
            <v>0</v>
          </cell>
          <cell r="L173">
            <v>0</v>
          </cell>
        </row>
        <row r="174">
          <cell r="G174">
            <v>0</v>
          </cell>
          <cell r="H174">
            <v>0</v>
          </cell>
          <cell r="J174">
            <v>20000</v>
          </cell>
          <cell r="K174">
            <v>0</v>
          </cell>
          <cell r="L174">
            <v>0</v>
          </cell>
        </row>
        <row r="175">
          <cell r="G175">
            <v>0</v>
          </cell>
          <cell r="H175">
            <v>0</v>
          </cell>
          <cell r="J175">
            <v>57</v>
          </cell>
          <cell r="K175">
            <v>0</v>
          </cell>
          <cell r="L175">
            <v>0</v>
          </cell>
        </row>
        <row r="176">
          <cell r="G176">
            <v>0</v>
          </cell>
          <cell r="H176">
            <v>0</v>
          </cell>
          <cell r="J176">
            <v>75</v>
          </cell>
          <cell r="K176">
            <v>0</v>
          </cell>
          <cell r="L176">
            <v>0</v>
          </cell>
        </row>
        <row r="177">
          <cell r="G177">
            <v>0</v>
          </cell>
          <cell r="H177">
            <v>0</v>
          </cell>
          <cell r="J177">
            <v>112</v>
          </cell>
          <cell r="K177">
            <v>0</v>
          </cell>
          <cell r="L177">
            <v>0</v>
          </cell>
        </row>
        <row r="178">
          <cell r="G178">
            <v>0</v>
          </cell>
          <cell r="H178">
            <v>0</v>
          </cell>
          <cell r="J178">
            <v>299</v>
          </cell>
          <cell r="K178">
            <v>0</v>
          </cell>
          <cell r="L178">
            <v>0</v>
          </cell>
        </row>
        <row r="179">
          <cell r="G179">
            <v>0</v>
          </cell>
          <cell r="H179">
            <v>0</v>
          </cell>
          <cell r="J179">
            <v>403</v>
          </cell>
          <cell r="K179">
            <v>0</v>
          </cell>
          <cell r="L179">
            <v>0</v>
          </cell>
        </row>
        <row r="180">
          <cell r="G180">
            <v>0</v>
          </cell>
          <cell r="H180">
            <v>0</v>
          </cell>
          <cell r="J180">
            <v>455</v>
          </cell>
          <cell r="K180">
            <v>0</v>
          </cell>
          <cell r="L180">
            <v>0</v>
          </cell>
        </row>
        <row r="181">
          <cell r="G181">
            <v>0</v>
          </cell>
          <cell r="H181">
            <v>0</v>
          </cell>
          <cell r="J181">
            <v>2080</v>
          </cell>
          <cell r="K181">
            <v>0</v>
          </cell>
          <cell r="L181">
            <v>0</v>
          </cell>
        </row>
        <row r="182">
          <cell r="G182">
            <v>0</v>
          </cell>
          <cell r="H182">
            <v>0</v>
          </cell>
          <cell r="J182">
            <v>3380</v>
          </cell>
          <cell r="K182">
            <v>0</v>
          </cell>
          <cell r="L182">
            <v>0</v>
          </cell>
        </row>
        <row r="183">
          <cell r="G183">
            <v>0</v>
          </cell>
          <cell r="H183">
            <v>0</v>
          </cell>
          <cell r="J183">
            <v>4550</v>
          </cell>
          <cell r="K183">
            <v>0</v>
          </cell>
          <cell r="L183">
            <v>0</v>
          </cell>
        </row>
        <row r="184">
          <cell r="G184">
            <v>0</v>
          </cell>
          <cell r="H184">
            <v>0</v>
          </cell>
          <cell r="J184">
            <v>5200</v>
          </cell>
          <cell r="K184">
            <v>0</v>
          </cell>
          <cell r="L184">
            <v>0</v>
          </cell>
        </row>
        <row r="185">
          <cell r="G185">
            <v>0</v>
          </cell>
          <cell r="H185">
            <v>0</v>
          </cell>
          <cell r="J185">
            <v>8450</v>
          </cell>
          <cell r="K185">
            <v>0</v>
          </cell>
          <cell r="L185">
            <v>0</v>
          </cell>
        </row>
        <row r="186">
          <cell r="G186">
            <v>0</v>
          </cell>
          <cell r="H186">
            <v>0</v>
          </cell>
          <cell r="J186">
            <v>10400</v>
          </cell>
          <cell r="K186">
            <v>0</v>
          </cell>
          <cell r="L186">
            <v>0</v>
          </cell>
        </row>
        <row r="187">
          <cell r="G187">
            <v>0</v>
          </cell>
          <cell r="H187">
            <v>0</v>
          </cell>
          <cell r="J187">
            <v>12350</v>
          </cell>
          <cell r="K187">
            <v>0</v>
          </cell>
          <cell r="L187">
            <v>0</v>
          </cell>
        </row>
        <row r="188">
          <cell r="G188">
            <v>0</v>
          </cell>
          <cell r="H188">
            <v>0</v>
          </cell>
          <cell r="J188">
            <v>140</v>
          </cell>
          <cell r="K188">
            <v>0</v>
          </cell>
          <cell r="L188">
            <v>0</v>
          </cell>
        </row>
        <row r="189">
          <cell r="G189">
            <v>0</v>
          </cell>
          <cell r="H189">
            <v>0</v>
          </cell>
          <cell r="J189">
            <v>190</v>
          </cell>
          <cell r="K189">
            <v>0</v>
          </cell>
          <cell r="L189">
            <v>0</v>
          </cell>
        </row>
        <row r="190">
          <cell r="G190">
            <v>0</v>
          </cell>
          <cell r="H190">
            <v>0</v>
          </cell>
          <cell r="J190">
            <v>260</v>
          </cell>
          <cell r="K190">
            <v>0</v>
          </cell>
          <cell r="L190">
            <v>0</v>
          </cell>
        </row>
        <row r="191">
          <cell r="G191">
            <v>0</v>
          </cell>
          <cell r="H191">
            <v>0</v>
          </cell>
          <cell r="J191">
            <v>490</v>
          </cell>
          <cell r="K191">
            <v>0</v>
          </cell>
          <cell r="L191">
            <v>0</v>
          </cell>
        </row>
        <row r="192">
          <cell r="G192">
            <v>0</v>
          </cell>
          <cell r="H192">
            <v>0</v>
          </cell>
          <cell r="J192">
            <v>740</v>
          </cell>
          <cell r="K192">
            <v>0</v>
          </cell>
          <cell r="L192">
            <v>0</v>
          </cell>
        </row>
        <row r="193">
          <cell r="G193">
            <v>0</v>
          </cell>
          <cell r="H193">
            <v>0</v>
          </cell>
          <cell r="J193">
            <v>1180</v>
          </cell>
          <cell r="K193">
            <v>0</v>
          </cell>
          <cell r="L193">
            <v>0</v>
          </cell>
        </row>
        <row r="194">
          <cell r="G194">
            <v>0</v>
          </cell>
          <cell r="H194">
            <v>0</v>
          </cell>
          <cell r="J194">
            <v>2180</v>
          </cell>
          <cell r="K194">
            <v>0</v>
          </cell>
          <cell r="L194">
            <v>0</v>
          </cell>
        </row>
        <row r="195">
          <cell r="G195">
            <v>0</v>
          </cell>
          <cell r="H195">
            <v>0</v>
          </cell>
          <cell r="J195">
            <v>85800</v>
          </cell>
          <cell r="K195">
            <v>0</v>
          </cell>
          <cell r="L195">
            <v>0</v>
          </cell>
        </row>
        <row r="196">
          <cell r="G196">
            <v>0</v>
          </cell>
          <cell r="H196">
            <v>0</v>
          </cell>
          <cell r="J196">
            <v>2240</v>
          </cell>
          <cell r="K196">
            <v>0</v>
          </cell>
          <cell r="L196">
            <v>0</v>
          </cell>
        </row>
        <row r="197">
          <cell r="G197">
            <v>0</v>
          </cell>
          <cell r="H197">
            <v>0</v>
          </cell>
          <cell r="J197">
            <v>3070</v>
          </cell>
          <cell r="K197">
            <v>0</v>
          </cell>
          <cell r="L197">
            <v>0</v>
          </cell>
        </row>
        <row r="198">
          <cell r="G198">
            <v>0</v>
          </cell>
          <cell r="H198">
            <v>0</v>
          </cell>
          <cell r="J198">
            <v>4750</v>
          </cell>
          <cell r="K198">
            <v>0</v>
          </cell>
          <cell r="L198">
            <v>0</v>
          </cell>
        </row>
        <row r="199">
          <cell r="G199">
            <v>0</v>
          </cell>
          <cell r="H199">
            <v>0</v>
          </cell>
          <cell r="J199">
            <v>8360</v>
          </cell>
          <cell r="K199">
            <v>0</v>
          </cell>
          <cell r="L199">
            <v>0</v>
          </cell>
        </row>
        <row r="200">
          <cell r="G200">
            <v>0</v>
          </cell>
          <cell r="H200">
            <v>0</v>
          </cell>
          <cell r="J200">
            <v>1875</v>
          </cell>
          <cell r="K200">
            <v>0</v>
          </cell>
          <cell r="L200">
            <v>0</v>
          </cell>
        </row>
        <row r="201">
          <cell r="G201">
            <v>0</v>
          </cell>
          <cell r="H201">
            <v>0</v>
          </cell>
          <cell r="J201">
            <v>2500</v>
          </cell>
          <cell r="K201">
            <v>0</v>
          </cell>
          <cell r="L201">
            <v>0</v>
          </cell>
        </row>
        <row r="202">
          <cell r="G202">
            <v>0</v>
          </cell>
          <cell r="H202">
            <v>0</v>
          </cell>
          <cell r="J202">
            <v>3250</v>
          </cell>
          <cell r="K202">
            <v>0</v>
          </cell>
          <cell r="L202">
            <v>0</v>
          </cell>
        </row>
        <row r="203">
          <cell r="G203">
            <v>0</v>
          </cell>
          <cell r="H203">
            <v>0</v>
          </cell>
          <cell r="J203">
            <v>4625</v>
          </cell>
          <cell r="K203">
            <v>0</v>
          </cell>
          <cell r="L203">
            <v>0</v>
          </cell>
        </row>
        <row r="204">
          <cell r="G204">
            <v>0</v>
          </cell>
          <cell r="H204">
            <v>0</v>
          </cell>
          <cell r="J204">
            <v>7500</v>
          </cell>
          <cell r="K204">
            <v>0</v>
          </cell>
          <cell r="L204">
            <v>0</v>
          </cell>
        </row>
        <row r="205">
          <cell r="G205">
            <v>0</v>
          </cell>
          <cell r="H205">
            <v>0</v>
          </cell>
          <cell r="J205">
            <v>11813</v>
          </cell>
          <cell r="K205">
            <v>0</v>
          </cell>
          <cell r="L205">
            <v>0</v>
          </cell>
        </row>
        <row r="206">
          <cell r="G206">
            <v>0</v>
          </cell>
          <cell r="H206">
            <v>0</v>
          </cell>
          <cell r="J206">
            <v>21250</v>
          </cell>
          <cell r="K206">
            <v>0</v>
          </cell>
          <cell r="L206">
            <v>0</v>
          </cell>
        </row>
        <row r="207">
          <cell r="G207">
            <v>0</v>
          </cell>
          <cell r="H207">
            <v>0</v>
          </cell>
          <cell r="J207">
            <v>2308</v>
          </cell>
          <cell r="K207">
            <v>0</v>
          </cell>
          <cell r="L207">
            <v>0</v>
          </cell>
        </row>
        <row r="208">
          <cell r="G208">
            <v>0</v>
          </cell>
          <cell r="H208">
            <v>0</v>
          </cell>
          <cell r="J208">
            <v>540</v>
          </cell>
          <cell r="K208">
            <v>0</v>
          </cell>
          <cell r="L208">
            <v>0</v>
          </cell>
        </row>
        <row r="209">
          <cell r="G209">
            <v>0</v>
          </cell>
          <cell r="H209">
            <v>0</v>
          </cell>
          <cell r="J209">
            <v>560</v>
          </cell>
          <cell r="K209">
            <v>0</v>
          </cell>
          <cell r="L209">
            <v>0</v>
          </cell>
        </row>
        <row r="210">
          <cell r="G210">
            <v>0</v>
          </cell>
          <cell r="H210">
            <v>0</v>
          </cell>
          <cell r="J210">
            <v>440</v>
          </cell>
          <cell r="K210">
            <v>0</v>
          </cell>
          <cell r="L210">
            <v>0</v>
          </cell>
        </row>
        <row r="211">
          <cell r="G211">
            <v>0</v>
          </cell>
          <cell r="H211">
            <v>0</v>
          </cell>
          <cell r="J211">
            <v>2639</v>
          </cell>
          <cell r="K211">
            <v>0</v>
          </cell>
          <cell r="L211">
            <v>0</v>
          </cell>
        </row>
        <row r="212">
          <cell r="G212">
            <v>0</v>
          </cell>
          <cell r="H212">
            <v>0</v>
          </cell>
          <cell r="J212">
            <v>4203</v>
          </cell>
          <cell r="K212">
            <v>0</v>
          </cell>
          <cell r="L212">
            <v>0</v>
          </cell>
        </row>
        <row r="213">
          <cell r="G213">
            <v>0</v>
          </cell>
          <cell r="H213">
            <v>0</v>
          </cell>
          <cell r="J213">
            <v>5571</v>
          </cell>
          <cell r="K213">
            <v>0</v>
          </cell>
          <cell r="L213">
            <v>0</v>
          </cell>
        </row>
        <row r="214">
          <cell r="G214">
            <v>0</v>
          </cell>
          <cell r="H214">
            <v>0</v>
          </cell>
          <cell r="J214">
            <v>180</v>
          </cell>
          <cell r="K214">
            <v>0</v>
          </cell>
          <cell r="L214">
            <v>0</v>
          </cell>
        </row>
        <row r="215">
          <cell r="G215">
            <v>0</v>
          </cell>
          <cell r="H215">
            <v>0</v>
          </cell>
          <cell r="J215">
            <v>200</v>
          </cell>
          <cell r="K215">
            <v>0</v>
          </cell>
          <cell r="L215">
            <v>0</v>
          </cell>
        </row>
        <row r="216">
          <cell r="G216">
            <v>0</v>
          </cell>
          <cell r="H216">
            <v>0</v>
          </cell>
          <cell r="J216">
            <v>220</v>
          </cell>
          <cell r="K216">
            <v>0</v>
          </cell>
          <cell r="L216">
            <v>0</v>
          </cell>
        </row>
        <row r="217">
          <cell r="G217">
            <v>0</v>
          </cell>
          <cell r="H217">
            <v>0</v>
          </cell>
          <cell r="J217">
            <v>160</v>
          </cell>
          <cell r="K217">
            <v>0</v>
          </cell>
          <cell r="L217">
            <v>0</v>
          </cell>
        </row>
        <row r="218">
          <cell r="G218">
            <v>0</v>
          </cell>
          <cell r="H218">
            <v>0</v>
          </cell>
          <cell r="J218">
            <v>1411</v>
          </cell>
          <cell r="K218">
            <v>0</v>
          </cell>
          <cell r="L218">
            <v>0</v>
          </cell>
        </row>
        <row r="219">
          <cell r="G219">
            <v>0</v>
          </cell>
          <cell r="H219">
            <v>0</v>
          </cell>
          <cell r="J219">
            <v>1370</v>
          </cell>
          <cell r="K219">
            <v>0</v>
          </cell>
          <cell r="L219">
            <v>0</v>
          </cell>
        </row>
        <row r="220">
          <cell r="G220">
            <v>0</v>
          </cell>
          <cell r="H220">
            <v>0</v>
          </cell>
          <cell r="J220">
            <v>1750</v>
          </cell>
          <cell r="K220">
            <v>0</v>
          </cell>
          <cell r="L220">
            <v>0</v>
          </cell>
        </row>
        <row r="221">
          <cell r="G221">
            <v>0</v>
          </cell>
          <cell r="H221">
            <v>0</v>
          </cell>
          <cell r="J221">
            <v>2220</v>
          </cell>
          <cell r="K221">
            <v>0</v>
          </cell>
          <cell r="L221">
            <v>0</v>
          </cell>
        </row>
        <row r="222">
          <cell r="G222">
            <v>0</v>
          </cell>
          <cell r="H222">
            <v>0</v>
          </cell>
          <cell r="J222">
            <v>2740</v>
          </cell>
          <cell r="K222">
            <v>0</v>
          </cell>
          <cell r="L222">
            <v>0</v>
          </cell>
        </row>
        <row r="223">
          <cell r="G223">
            <v>0</v>
          </cell>
          <cell r="H223">
            <v>0</v>
          </cell>
          <cell r="J223">
            <v>3420</v>
          </cell>
          <cell r="K223">
            <v>0</v>
          </cell>
          <cell r="L223">
            <v>0</v>
          </cell>
        </row>
        <row r="224">
          <cell r="G224">
            <v>0</v>
          </cell>
          <cell r="H224">
            <v>0</v>
          </cell>
          <cell r="J224">
            <v>4050</v>
          </cell>
          <cell r="K224">
            <v>0</v>
          </cell>
          <cell r="L224">
            <v>0</v>
          </cell>
        </row>
        <row r="225">
          <cell r="G225">
            <v>0</v>
          </cell>
          <cell r="H225">
            <v>0</v>
          </cell>
          <cell r="J225">
            <v>4680</v>
          </cell>
          <cell r="K225">
            <v>0</v>
          </cell>
          <cell r="L225">
            <v>0</v>
          </cell>
        </row>
        <row r="226">
          <cell r="G226">
            <v>0</v>
          </cell>
          <cell r="H226">
            <v>0</v>
          </cell>
          <cell r="J226">
            <v>4050</v>
          </cell>
          <cell r="K226">
            <v>0</v>
          </cell>
          <cell r="L226">
            <v>0</v>
          </cell>
        </row>
        <row r="227">
          <cell r="G227">
            <v>0</v>
          </cell>
          <cell r="H227">
            <v>0</v>
          </cell>
          <cell r="J227">
            <v>7200</v>
          </cell>
          <cell r="K227">
            <v>0</v>
          </cell>
          <cell r="L227">
            <v>0</v>
          </cell>
        </row>
        <row r="228">
          <cell r="G228">
            <v>0</v>
          </cell>
          <cell r="H228">
            <v>0</v>
          </cell>
          <cell r="J228">
            <v>8910</v>
          </cell>
          <cell r="K228">
            <v>0</v>
          </cell>
          <cell r="L228">
            <v>0</v>
          </cell>
        </row>
        <row r="229">
          <cell r="G229">
            <v>0</v>
          </cell>
          <cell r="H229">
            <v>0</v>
          </cell>
          <cell r="J229">
            <v>11160</v>
          </cell>
          <cell r="K229">
            <v>0</v>
          </cell>
          <cell r="L229">
            <v>0</v>
          </cell>
        </row>
        <row r="230">
          <cell r="G230">
            <v>0</v>
          </cell>
          <cell r="H230">
            <v>0</v>
          </cell>
          <cell r="J230">
            <v>18720</v>
          </cell>
          <cell r="K230">
            <v>0</v>
          </cell>
          <cell r="L230">
            <v>0</v>
          </cell>
        </row>
        <row r="231">
          <cell r="G231">
            <v>0</v>
          </cell>
          <cell r="H231">
            <v>0</v>
          </cell>
          <cell r="J231">
            <v>22500</v>
          </cell>
          <cell r="K231">
            <v>0</v>
          </cell>
          <cell r="L231">
            <v>0</v>
          </cell>
        </row>
        <row r="232">
          <cell r="G232">
            <v>0</v>
          </cell>
          <cell r="H232">
            <v>0</v>
          </cell>
          <cell r="J232">
            <v>15430</v>
          </cell>
          <cell r="K232">
            <v>0</v>
          </cell>
          <cell r="L232">
            <v>0</v>
          </cell>
        </row>
        <row r="233">
          <cell r="G233">
            <v>0</v>
          </cell>
          <cell r="H233">
            <v>0</v>
          </cell>
          <cell r="J233">
            <v>19310</v>
          </cell>
          <cell r="K233">
            <v>0</v>
          </cell>
          <cell r="L233">
            <v>0</v>
          </cell>
        </row>
        <row r="234">
          <cell r="G234">
            <v>0</v>
          </cell>
          <cell r="H234">
            <v>0</v>
          </cell>
          <cell r="J234">
            <v>25040</v>
          </cell>
          <cell r="K234">
            <v>0</v>
          </cell>
          <cell r="L234">
            <v>0</v>
          </cell>
        </row>
        <row r="235">
          <cell r="G235">
            <v>0</v>
          </cell>
          <cell r="H235">
            <v>0</v>
          </cell>
          <cell r="J235">
            <v>28750</v>
          </cell>
          <cell r="K235">
            <v>0</v>
          </cell>
          <cell r="L235">
            <v>0</v>
          </cell>
        </row>
        <row r="236">
          <cell r="G236">
            <v>0</v>
          </cell>
          <cell r="H236">
            <v>0</v>
          </cell>
          <cell r="J236">
            <v>3500</v>
          </cell>
          <cell r="K236">
            <v>0</v>
          </cell>
          <cell r="L236">
            <v>0</v>
          </cell>
        </row>
        <row r="237">
          <cell r="G237">
            <v>0</v>
          </cell>
          <cell r="H237">
            <v>0</v>
          </cell>
          <cell r="J237">
            <v>13050</v>
          </cell>
          <cell r="K237">
            <v>0</v>
          </cell>
          <cell r="L237">
            <v>0</v>
          </cell>
        </row>
        <row r="238">
          <cell r="G238">
            <v>0</v>
          </cell>
          <cell r="H238">
            <v>0</v>
          </cell>
          <cell r="J238">
            <v>19300</v>
          </cell>
          <cell r="K238">
            <v>0</v>
          </cell>
          <cell r="L238">
            <v>0</v>
          </cell>
        </row>
        <row r="239">
          <cell r="G239">
            <v>0</v>
          </cell>
          <cell r="H239">
            <v>0</v>
          </cell>
          <cell r="J239">
            <v>23940</v>
          </cell>
          <cell r="K239">
            <v>0</v>
          </cell>
          <cell r="L239">
            <v>0</v>
          </cell>
        </row>
        <row r="240">
          <cell r="G240">
            <v>0</v>
          </cell>
          <cell r="H240">
            <v>0</v>
          </cell>
          <cell r="J240">
            <v>2070</v>
          </cell>
          <cell r="K240">
            <v>0</v>
          </cell>
          <cell r="L240">
            <v>0</v>
          </cell>
        </row>
        <row r="241">
          <cell r="G241">
            <v>0</v>
          </cell>
          <cell r="H241">
            <v>0</v>
          </cell>
          <cell r="J241">
            <v>4160</v>
          </cell>
          <cell r="K241">
            <v>0</v>
          </cell>
          <cell r="L241">
            <v>0</v>
          </cell>
        </row>
        <row r="242">
          <cell r="G242">
            <v>0</v>
          </cell>
          <cell r="H242">
            <v>0</v>
          </cell>
          <cell r="J242">
            <v>1800</v>
          </cell>
          <cell r="K242">
            <v>0</v>
          </cell>
          <cell r="L242">
            <v>0</v>
          </cell>
        </row>
        <row r="243">
          <cell r="G243">
            <v>0</v>
          </cell>
          <cell r="H243">
            <v>0</v>
          </cell>
          <cell r="J243">
            <v>110</v>
          </cell>
          <cell r="K243">
            <v>0</v>
          </cell>
          <cell r="L243">
            <v>0</v>
          </cell>
        </row>
        <row r="244">
          <cell r="G244">
            <v>0</v>
          </cell>
          <cell r="H244">
            <v>0</v>
          </cell>
          <cell r="J244">
            <v>140</v>
          </cell>
          <cell r="K244">
            <v>0</v>
          </cell>
          <cell r="L244">
            <v>0</v>
          </cell>
        </row>
        <row r="245">
          <cell r="G245">
            <v>0</v>
          </cell>
          <cell r="H245">
            <v>0</v>
          </cell>
          <cell r="J245">
            <v>52000</v>
          </cell>
          <cell r="K245">
            <v>0</v>
          </cell>
          <cell r="L245">
            <v>0</v>
          </cell>
        </row>
        <row r="246">
          <cell r="G246">
            <v>0</v>
          </cell>
          <cell r="H246">
            <v>0</v>
          </cell>
          <cell r="J246">
            <v>19500</v>
          </cell>
          <cell r="K246">
            <v>0</v>
          </cell>
          <cell r="L246">
            <v>0</v>
          </cell>
        </row>
        <row r="247">
          <cell r="G247">
            <v>0</v>
          </cell>
          <cell r="H247">
            <v>0</v>
          </cell>
          <cell r="J247">
            <v>16500</v>
          </cell>
          <cell r="K247">
            <v>0</v>
          </cell>
          <cell r="L247">
            <v>0</v>
          </cell>
        </row>
        <row r="248">
          <cell r="G248">
            <v>0</v>
          </cell>
          <cell r="H248">
            <v>0</v>
          </cell>
          <cell r="J248">
            <v>29500</v>
          </cell>
          <cell r="K248">
            <v>0</v>
          </cell>
          <cell r="L248">
            <v>0</v>
          </cell>
        </row>
        <row r="249">
          <cell r="G249">
            <v>0</v>
          </cell>
          <cell r="H249">
            <v>0</v>
          </cell>
          <cell r="J249">
            <v>21000</v>
          </cell>
          <cell r="K249">
            <v>0</v>
          </cell>
          <cell r="L249">
            <v>0</v>
          </cell>
        </row>
        <row r="250">
          <cell r="G250">
            <v>0</v>
          </cell>
          <cell r="H250">
            <v>0</v>
          </cell>
          <cell r="J250">
            <v>21000</v>
          </cell>
          <cell r="K250">
            <v>0</v>
          </cell>
          <cell r="L250">
            <v>0</v>
          </cell>
        </row>
        <row r="251">
          <cell r="G251">
            <v>0</v>
          </cell>
          <cell r="H251">
            <v>0</v>
          </cell>
          <cell r="J251">
            <v>17000</v>
          </cell>
          <cell r="K251">
            <v>0</v>
          </cell>
          <cell r="L251">
            <v>0</v>
          </cell>
        </row>
        <row r="252">
          <cell r="G252">
            <v>0</v>
          </cell>
          <cell r="H252">
            <v>0</v>
          </cell>
          <cell r="J252">
            <v>6000</v>
          </cell>
          <cell r="K252">
            <v>0</v>
          </cell>
          <cell r="L252">
            <v>0</v>
          </cell>
        </row>
        <row r="253">
          <cell r="G253">
            <v>0</v>
          </cell>
          <cell r="H253">
            <v>0</v>
          </cell>
          <cell r="J253">
            <v>2750</v>
          </cell>
          <cell r="K253">
            <v>0</v>
          </cell>
          <cell r="L253">
            <v>0</v>
          </cell>
        </row>
        <row r="254">
          <cell r="G254">
            <v>0</v>
          </cell>
          <cell r="H254">
            <v>0</v>
          </cell>
          <cell r="J254">
            <v>6500</v>
          </cell>
          <cell r="K254">
            <v>0</v>
          </cell>
          <cell r="L254">
            <v>0</v>
          </cell>
        </row>
        <row r="255">
          <cell r="G255">
            <v>0</v>
          </cell>
          <cell r="H255">
            <v>0</v>
          </cell>
          <cell r="J255">
            <v>15000</v>
          </cell>
          <cell r="K255">
            <v>0</v>
          </cell>
          <cell r="L255">
            <v>0</v>
          </cell>
        </row>
        <row r="256">
          <cell r="G256">
            <v>0</v>
          </cell>
          <cell r="H256">
            <v>0</v>
          </cell>
          <cell r="J256">
            <v>350000</v>
          </cell>
          <cell r="K256">
            <v>0</v>
          </cell>
          <cell r="L256">
            <v>0</v>
          </cell>
        </row>
        <row r="257">
          <cell r="G257">
            <v>0</v>
          </cell>
          <cell r="H257">
            <v>0</v>
          </cell>
          <cell r="J257">
            <v>65000</v>
          </cell>
          <cell r="K257">
            <v>0</v>
          </cell>
          <cell r="L257">
            <v>0</v>
          </cell>
        </row>
        <row r="258">
          <cell r="G258">
            <v>0</v>
          </cell>
          <cell r="H258">
            <v>0</v>
          </cell>
          <cell r="J258">
            <v>72000</v>
          </cell>
          <cell r="K258">
            <v>0</v>
          </cell>
          <cell r="L258">
            <v>0</v>
          </cell>
        </row>
        <row r="259">
          <cell r="G259">
            <v>0</v>
          </cell>
          <cell r="H259">
            <v>0</v>
          </cell>
          <cell r="J259">
            <v>120000</v>
          </cell>
          <cell r="K259">
            <v>0</v>
          </cell>
          <cell r="L259">
            <v>0</v>
          </cell>
        </row>
        <row r="260">
          <cell r="G260">
            <v>0</v>
          </cell>
          <cell r="H260">
            <v>0</v>
          </cell>
          <cell r="J260">
            <v>130000</v>
          </cell>
          <cell r="K260">
            <v>0</v>
          </cell>
          <cell r="L260">
            <v>0</v>
          </cell>
        </row>
        <row r="261">
          <cell r="G261">
            <v>0</v>
          </cell>
          <cell r="H261">
            <v>0</v>
          </cell>
          <cell r="J261">
            <v>1440</v>
          </cell>
          <cell r="K261">
            <v>0</v>
          </cell>
          <cell r="L261">
            <v>0</v>
          </cell>
        </row>
        <row r="262">
          <cell r="G262">
            <v>0</v>
          </cell>
          <cell r="H262">
            <v>0</v>
          </cell>
          <cell r="J262">
            <v>1362</v>
          </cell>
          <cell r="K262">
            <v>0</v>
          </cell>
          <cell r="L262">
            <v>0</v>
          </cell>
        </row>
        <row r="263">
          <cell r="G263">
            <v>0</v>
          </cell>
          <cell r="H263">
            <v>0</v>
          </cell>
          <cell r="J263">
            <v>1820</v>
          </cell>
          <cell r="K263">
            <v>0</v>
          </cell>
          <cell r="L263">
            <v>0</v>
          </cell>
        </row>
        <row r="264">
          <cell r="G264">
            <v>0</v>
          </cell>
          <cell r="H264">
            <v>0</v>
          </cell>
          <cell r="J264">
            <v>1100</v>
          </cell>
          <cell r="K264">
            <v>0</v>
          </cell>
          <cell r="L264">
            <v>0</v>
          </cell>
        </row>
        <row r="265">
          <cell r="G265">
            <v>0</v>
          </cell>
          <cell r="H265">
            <v>0</v>
          </cell>
          <cell r="J265">
            <v>1450</v>
          </cell>
          <cell r="K265">
            <v>0</v>
          </cell>
          <cell r="L265">
            <v>0</v>
          </cell>
        </row>
        <row r="266">
          <cell r="G266">
            <v>0</v>
          </cell>
          <cell r="H266">
            <v>0</v>
          </cell>
          <cell r="J266">
            <v>90000</v>
          </cell>
          <cell r="K266">
            <v>0</v>
          </cell>
          <cell r="L266">
            <v>0</v>
          </cell>
        </row>
        <row r="267">
          <cell r="G267">
            <v>0</v>
          </cell>
          <cell r="H267">
            <v>0</v>
          </cell>
          <cell r="I267">
            <v>0</v>
          </cell>
          <cell r="J267">
            <v>98100</v>
          </cell>
          <cell r="K267">
            <v>0</v>
          </cell>
          <cell r="L267">
            <v>0</v>
          </cell>
          <cell r="M267">
            <v>0</v>
          </cell>
        </row>
        <row r="268">
          <cell r="G268">
            <v>0</v>
          </cell>
          <cell r="H268">
            <v>0</v>
          </cell>
          <cell r="I268">
            <v>0</v>
          </cell>
          <cell r="J268">
            <v>380000</v>
          </cell>
          <cell r="K268">
            <v>0</v>
          </cell>
          <cell r="L268">
            <v>0</v>
          </cell>
          <cell r="M268">
            <v>0</v>
          </cell>
        </row>
        <row r="269">
          <cell r="G269">
            <v>0</v>
          </cell>
          <cell r="H269">
            <v>0</v>
          </cell>
          <cell r="I269">
            <v>0</v>
          </cell>
          <cell r="J269">
            <v>8000000</v>
          </cell>
          <cell r="K269">
            <v>0</v>
          </cell>
          <cell r="L269">
            <v>0</v>
          </cell>
          <cell r="M269">
            <v>0</v>
          </cell>
        </row>
        <row r="270">
          <cell r="G270">
            <v>0</v>
          </cell>
          <cell r="H270">
            <v>0</v>
          </cell>
          <cell r="I270">
            <v>0</v>
          </cell>
          <cell r="J270">
            <v>8000000</v>
          </cell>
          <cell r="K270">
            <v>0</v>
          </cell>
          <cell r="L270">
            <v>0</v>
          </cell>
          <cell r="M270">
            <v>0</v>
          </cell>
        </row>
        <row r="271">
          <cell r="G271">
            <v>0</v>
          </cell>
          <cell r="H271">
            <v>0</v>
          </cell>
          <cell r="I271">
            <v>0</v>
          </cell>
          <cell r="J271">
            <v>2000000</v>
          </cell>
          <cell r="K271">
            <v>0</v>
          </cell>
          <cell r="L271">
            <v>0</v>
          </cell>
          <cell r="M271">
            <v>0</v>
          </cell>
        </row>
        <row r="272">
          <cell r="G272">
            <v>0</v>
          </cell>
          <cell r="H272">
            <v>0</v>
          </cell>
          <cell r="I272">
            <v>0</v>
          </cell>
          <cell r="J272">
            <v>3200000</v>
          </cell>
          <cell r="K272">
            <v>0</v>
          </cell>
          <cell r="L272">
            <v>0</v>
          </cell>
          <cell r="M272">
            <v>0</v>
          </cell>
        </row>
        <row r="273">
          <cell r="G273">
            <v>0</v>
          </cell>
          <cell r="H273">
            <v>0</v>
          </cell>
          <cell r="I273">
            <v>0</v>
          </cell>
          <cell r="J273">
            <v>1700000</v>
          </cell>
          <cell r="K273">
            <v>0</v>
          </cell>
          <cell r="L273">
            <v>0</v>
          </cell>
          <cell r="M273">
            <v>0</v>
          </cell>
        </row>
        <row r="274">
          <cell r="G274">
            <v>0</v>
          </cell>
          <cell r="H274">
            <v>0</v>
          </cell>
          <cell r="I274">
            <v>0</v>
          </cell>
          <cell r="J274">
            <v>4000000</v>
          </cell>
          <cell r="K274">
            <v>0</v>
          </cell>
          <cell r="L274">
            <v>0</v>
          </cell>
          <cell r="M274">
            <v>0</v>
          </cell>
        </row>
        <row r="275">
          <cell r="G275">
            <v>0</v>
          </cell>
          <cell r="H275">
            <v>0</v>
          </cell>
          <cell r="I275">
            <v>0</v>
          </cell>
          <cell r="J275">
            <v>680000</v>
          </cell>
          <cell r="K275">
            <v>0</v>
          </cell>
          <cell r="L275">
            <v>0</v>
          </cell>
          <cell r="M275">
            <v>0</v>
          </cell>
        </row>
        <row r="276">
          <cell r="G276">
            <v>0</v>
          </cell>
          <cell r="H276">
            <v>0</v>
          </cell>
          <cell r="I276">
            <v>0</v>
          </cell>
          <cell r="J276">
            <v>1600000</v>
          </cell>
          <cell r="K276">
            <v>0</v>
          </cell>
          <cell r="L276">
            <v>0</v>
          </cell>
          <cell r="M276">
            <v>0</v>
          </cell>
        </row>
        <row r="277">
          <cell r="G277">
            <v>0</v>
          </cell>
          <cell r="H277">
            <v>0</v>
          </cell>
          <cell r="I277">
            <v>0</v>
          </cell>
          <cell r="J277">
            <v>600000</v>
          </cell>
          <cell r="K277">
            <v>0</v>
          </cell>
          <cell r="L277">
            <v>0</v>
          </cell>
          <cell r="M277">
            <v>0</v>
          </cell>
        </row>
        <row r="278">
          <cell r="G278">
            <v>0</v>
          </cell>
          <cell r="H278">
            <v>0</v>
          </cell>
          <cell r="I278">
            <v>0</v>
          </cell>
          <cell r="J278">
            <v>1600000</v>
          </cell>
          <cell r="K278">
            <v>0</v>
          </cell>
          <cell r="L278">
            <v>0</v>
          </cell>
          <cell r="M278">
            <v>0</v>
          </cell>
        </row>
        <row r="279">
          <cell r="G279">
            <v>0</v>
          </cell>
          <cell r="H279">
            <v>0</v>
          </cell>
          <cell r="I279">
            <v>0</v>
          </cell>
          <cell r="J279">
            <v>827000</v>
          </cell>
          <cell r="K279">
            <v>0</v>
          </cell>
          <cell r="L279">
            <v>0</v>
          </cell>
          <cell r="M279">
            <v>0</v>
          </cell>
        </row>
        <row r="280">
          <cell r="G280">
            <v>0</v>
          </cell>
          <cell r="H280">
            <v>0</v>
          </cell>
          <cell r="I280">
            <v>0</v>
          </cell>
          <cell r="J280">
            <v>110000</v>
          </cell>
          <cell r="K280">
            <v>0</v>
          </cell>
          <cell r="L280">
            <v>0</v>
          </cell>
          <cell r="M280">
            <v>0</v>
          </cell>
        </row>
        <row r="281">
          <cell r="G281">
            <v>0</v>
          </cell>
          <cell r="H281">
            <v>0</v>
          </cell>
          <cell r="I281">
            <v>0</v>
          </cell>
          <cell r="J281">
            <v>3500000</v>
          </cell>
          <cell r="K281">
            <v>0</v>
          </cell>
          <cell r="L281">
            <v>0</v>
          </cell>
          <cell r="M281">
            <v>0</v>
          </cell>
        </row>
        <row r="282">
          <cell r="G282">
            <v>0</v>
          </cell>
          <cell r="H282">
            <v>0</v>
          </cell>
          <cell r="I282">
            <v>0</v>
          </cell>
          <cell r="J282">
            <v>345000</v>
          </cell>
          <cell r="K282">
            <v>0</v>
          </cell>
          <cell r="L282">
            <v>0</v>
          </cell>
          <cell r="M282">
            <v>0</v>
          </cell>
        </row>
        <row r="283">
          <cell r="G283">
            <v>0</v>
          </cell>
          <cell r="H283">
            <v>0</v>
          </cell>
          <cell r="I283">
            <v>0</v>
          </cell>
          <cell r="J283">
            <v>230000</v>
          </cell>
          <cell r="K283">
            <v>0</v>
          </cell>
          <cell r="L283">
            <v>0</v>
          </cell>
          <cell r="M283">
            <v>0</v>
          </cell>
        </row>
        <row r="284">
          <cell r="G284">
            <v>0</v>
          </cell>
          <cell r="H284">
            <v>0</v>
          </cell>
          <cell r="I284">
            <v>0</v>
          </cell>
          <cell r="J284">
            <v>100000</v>
          </cell>
          <cell r="K284">
            <v>0</v>
          </cell>
          <cell r="L284">
            <v>0</v>
          </cell>
          <cell r="M284">
            <v>0</v>
          </cell>
        </row>
        <row r="285">
          <cell r="G285">
            <v>0</v>
          </cell>
          <cell r="H285">
            <v>0</v>
          </cell>
          <cell r="I285">
            <v>0</v>
          </cell>
          <cell r="J285">
            <v>4500000</v>
          </cell>
          <cell r="K285">
            <v>0</v>
          </cell>
          <cell r="L285">
            <v>0</v>
          </cell>
          <cell r="M285">
            <v>0</v>
          </cell>
        </row>
        <row r="286">
          <cell r="G286">
            <v>0</v>
          </cell>
          <cell r="H286">
            <v>0</v>
          </cell>
          <cell r="I286">
            <v>0</v>
          </cell>
          <cell r="J286">
            <v>380000</v>
          </cell>
          <cell r="K286">
            <v>0</v>
          </cell>
          <cell r="L286">
            <v>0</v>
          </cell>
          <cell r="M286">
            <v>0</v>
          </cell>
        </row>
        <row r="287">
          <cell r="G287">
            <v>0</v>
          </cell>
          <cell r="H287">
            <v>0</v>
          </cell>
          <cell r="I287">
            <v>0</v>
          </cell>
          <cell r="J287">
            <v>150000</v>
          </cell>
          <cell r="K287">
            <v>0</v>
          </cell>
          <cell r="L287">
            <v>0</v>
          </cell>
          <cell r="M287">
            <v>0</v>
          </cell>
        </row>
        <row r="288">
          <cell r="G288">
            <v>0</v>
          </cell>
          <cell r="H288">
            <v>0</v>
          </cell>
          <cell r="I288">
            <v>0</v>
          </cell>
          <cell r="J288">
            <v>1000000</v>
          </cell>
          <cell r="K288">
            <v>0</v>
          </cell>
          <cell r="L288">
            <v>0</v>
          </cell>
          <cell r="M288">
            <v>0</v>
          </cell>
        </row>
        <row r="289">
          <cell r="G289">
            <v>0</v>
          </cell>
          <cell r="H289">
            <v>0</v>
          </cell>
          <cell r="I289">
            <v>0</v>
          </cell>
          <cell r="J289">
            <v>450000</v>
          </cell>
          <cell r="K289">
            <v>0</v>
          </cell>
          <cell r="L289">
            <v>0</v>
          </cell>
          <cell r="M289">
            <v>0</v>
          </cell>
        </row>
        <row r="290">
          <cell r="G290">
            <v>0</v>
          </cell>
          <cell r="H290">
            <v>0</v>
          </cell>
          <cell r="I290">
            <v>0</v>
          </cell>
          <cell r="J290">
            <v>2400</v>
          </cell>
          <cell r="K290">
            <v>0</v>
          </cell>
          <cell r="L290">
            <v>0</v>
          </cell>
          <cell r="M290">
            <v>0</v>
          </cell>
        </row>
        <row r="291">
          <cell r="G291">
            <v>0</v>
          </cell>
          <cell r="H291">
            <v>0</v>
          </cell>
          <cell r="I291">
            <v>0</v>
          </cell>
          <cell r="J291">
            <v>5000</v>
          </cell>
          <cell r="K291">
            <v>0</v>
          </cell>
          <cell r="L291">
            <v>0</v>
          </cell>
          <cell r="M291">
            <v>0</v>
          </cell>
        </row>
        <row r="292">
          <cell r="G292">
            <v>0</v>
          </cell>
          <cell r="H292">
            <v>0</v>
          </cell>
          <cell r="I292">
            <v>0</v>
          </cell>
          <cell r="J292">
            <v>23000</v>
          </cell>
          <cell r="K292">
            <v>0</v>
          </cell>
          <cell r="L292">
            <v>0</v>
          </cell>
          <cell r="M292">
            <v>0</v>
          </cell>
        </row>
        <row r="293">
          <cell r="G293">
            <v>0</v>
          </cell>
          <cell r="H293">
            <v>0</v>
          </cell>
          <cell r="I293">
            <v>0</v>
          </cell>
          <cell r="J293">
            <v>450</v>
          </cell>
          <cell r="K293">
            <v>0</v>
          </cell>
          <cell r="L293">
            <v>0</v>
          </cell>
          <cell r="M293">
            <v>0</v>
          </cell>
        </row>
        <row r="294">
          <cell r="G294">
            <v>0</v>
          </cell>
          <cell r="H294">
            <v>0</v>
          </cell>
          <cell r="I294">
            <v>0</v>
          </cell>
          <cell r="J294">
            <v>4290</v>
          </cell>
          <cell r="K294">
            <v>0</v>
          </cell>
          <cell r="L294">
            <v>0</v>
          </cell>
          <cell r="M294">
            <v>0</v>
          </cell>
        </row>
        <row r="295">
          <cell r="G295">
            <v>0</v>
          </cell>
          <cell r="H295">
            <v>0</v>
          </cell>
          <cell r="I295">
            <v>0</v>
          </cell>
          <cell r="J295">
            <v>4000</v>
          </cell>
          <cell r="K295">
            <v>0</v>
          </cell>
          <cell r="L295">
            <v>0</v>
          </cell>
          <cell r="M295">
            <v>0</v>
          </cell>
        </row>
        <row r="296">
          <cell r="G296">
            <v>0</v>
          </cell>
          <cell r="H296">
            <v>0</v>
          </cell>
          <cell r="I296">
            <v>0</v>
          </cell>
          <cell r="J296">
            <v>11000</v>
          </cell>
          <cell r="K296">
            <v>0</v>
          </cell>
          <cell r="L296">
            <v>0</v>
          </cell>
          <cell r="M296">
            <v>0</v>
          </cell>
        </row>
        <row r="297">
          <cell r="G297">
            <v>0</v>
          </cell>
          <cell r="H297">
            <v>0</v>
          </cell>
          <cell r="I297">
            <v>0</v>
          </cell>
          <cell r="J297">
            <v>130000</v>
          </cell>
          <cell r="K297">
            <v>0</v>
          </cell>
          <cell r="L297">
            <v>0</v>
          </cell>
          <cell r="M297">
            <v>0</v>
          </cell>
        </row>
        <row r="298">
          <cell r="G298">
            <v>0</v>
          </cell>
          <cell r="H298">
            <v>0</v>
          </cell>
          <cell r="I298">
            <v>0</v>
          </cell>
          <cell r="J298">
            <v>9000</v>
          </cell>
          <cell r="K298">
            <v>0</v>
          </cell>
          <cell r="L298">
            <v>0</v>
          </cell>
          <cell r="M298">
            <v>0</v>
          </cell>
        </row>
        <row r="299">
          <cell r="G299">
            <v>0</v>
          </cell>
          <cell r="H299">
            <v>0</v>
          </cell>
          <cell r="I299">
            <v>0</v>
          </cell>
          <cell r="J299">
            <v>1500</v>
          </cell>
          <cell r="K299">
            <v>0</v>
          </cell>
          <cell r="L299">
            <v>0</v>
          </cell>
          <cell r="M299">
            <v>0</v>
          </cell>
        </row>
        <row r="300">
          <cell r="G300">
            <v>0</v>
          </cell>
          <cell r="H300">
            <v>0</v>
          </cell>
          <cell r="I300">
            <v>0</v>
          </cell>
          <cell r="J300">
            <v>1300</v>
          </cell>
          <cell r="K300">
            <v>0</v>
          </cell>
          <cell r="L300">
            <v>0</v>
          </cell>
          <cell r="M300">
            <v>0</v>
          </cell>
        </row>
        <row r="301">
          <cell r="G301">
            <v>0</v>
          </cell>
          <cell r="H301">
            <v>0</v>
          </cell>
          <cell r="I301">
            <v>0</v>
          </cell>
          <cell r="J301">
            <v>315</v>
          </cell>
          <cell r="K301">
            <v>0</v>
          </cell>
          <cell r="L301">
            <v>0</v>
          </cell>
          <cell r="M301">
            <v>0</v>
          </cell>
        </row>
        <row r="302"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</row>
        <row r="303"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</row>
        <row r="304"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</row>
        <row r="305"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</row>
        <row r="306">
          <cell r="G306">
            <v>0</v>
          </cell>
          <cell r="H306">
            <v>0</v>
          </cell>
          <cell r="I306">
            <v>0</v>
          </cell>
          <cell r="J306">
            <v>35000</v>
          </cell>
          <cell r="K306">
            <v>0</v>
          </cell>
          <cell r="L306">
            <v>0</v>
          </cell>
          <cell r="M306">
            <v>0</v>
          </cell>
        </row>
        <row r="307">
          <cell r="G307">
            <v>0</v>
          </cell>
          <cell r="H307">
            <v>0</v>
          </cell>
          <cell r="I307">
            <v>0</v>
          </cell>
          <cell r="J307">
            <v>80000</v>
          </cell>
          <cell r="K307">
            <v>0</v>
          </cell>
          <cell r="L307">
            <v>0</v>
          </cell>
          <cell r="M307">
            <v>0</v>
          </cell>
        </row>
        <row r="308">
          <cell r="G308">
            <v>0</v>
          </cell>
          <cell r="H308">
            <v>0</v>
          </cell>
          <cell r="I308">
            <v>0</v>
          </cell>
          <cell r="J308">
            <v>850000</v>
          </cell>
          <cell r="K308">
            <v>0</v>
          </cell>
          <cell r="L308">
            <v>0</v>
          </cell>
          <cell r="M308">
            <v>0</v>
          </cell>
        </row>
        <row r="309">
          <cell r="G309">
            <v>0</v>
          </cell>
          <cell r="H309">
            <v>0</v>
          </cell>
          <cell r="I309">
            <v>0</v>
          </cell>
          <cell r="J309">
            <v>16000000</v>
          </cell>
          <cell r="K309">
            <v>0</v>
          </cell>
          <cell r="L309">
            <v>0</v>
          </cell>
          <cell r="M309">
            <v>0</v>
          </cell>
        </row>
        <row r="310">
          <cell r="G310">
            <v>0</v>
          </cell>
          <cell r="H310">
            <v>0</v>
          </cell>
          <cell r="I310">
            <v>0</v>
          </cell>
          <cell r="J310">
            <v>150000</v>
          </cell>
          <cell r="K310">
            <v>0</v>
          </cell>
          <cell r="L310">
            <v>0</v>
          </cell>
          <cell r="M310">
            <v>0</v>
          </cell>
        </row>
        <row r="311"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</row>
        <row r="312">
          <cell r="G312">
            <v>0</v>
          </cell>
          <cell r="H312">
            <v>0</v>
          </cell>
          <cell r="I312">
            <v>0</v>
          </cell>
          <cell r="J312">
            <v>18000</v>
          </cell>
          <cell r="K312">
            <v>0</v>
          </cell>
          <cell r="L312">
            <v>0</v>
          </cell>
          <cell r="M312">
            <v>0</v>
          </cell>
        </row>
        <row r="313"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</row>
        <row r="314">
          <cell r="G314">
            <v>0</v>
          </cell>
          <cell r="H314">
            <v>0</v>
          </cell>
          <cell r="I314">
            <v>0</v>
          </cell>
          <cell r="J314">
            <v>167600</v>
          </cell>
          <cell r="K314">
            <v>0</v>
          </cell>
          <cell r="L314">
            <v>0</v>
          </cell>
          <cell r="M314">
            <v>0</v>
          </cell>
        </row>
        <row r="315">
          <cell r="G315">
            <v>0</v>
          </cell>
          <cell r="H315">
            <v>0</v>
          </cell>
          <cell r="I315">
            <v>0</v>
          </cell>
          <cell r="J315">
            <v>45000</v>
          </cell>
          <cell r="K315">
            <v>0</v>
          </cell>
          <cell r="L315">
            <v>0</v>
          </cell>
          <cell r="M315">
            <v>0</v>
          </cell>
        </row>
        <row r="316"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</row>
        <row r="317"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</row>
        <row r="318"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</row>
        <row r="319">
          <cell r="G319">
            <v>0</v>
          </cell>
          <cell r="H319">
            <v>0</v>
          </cell>
          <cell r="I319">
            <v>0</v>
          </cell>
          <cell r="J319">
            <v>110000</v>
          </cell>
          <cell r="K319">
            <v>0</v>
          </cell>
          <cell r="L319">
            <v>0</v>
          </cell>
          <cell r="M319">
            <v>0</v>
          </cell>
        </row>
        <row r="320">
          <cell r="G320">
            <v>0</v>
          </cell>
          <cell r="H320">
            <v>0</v>
          </cell>
          <cell r="I320">
            <v>0</v>
          </cell>
          <cell r="J320">
            <v>18000</v>
          </cell>
          <cell r="K320">
            <v>0</v>
          </cell>
          <cell r="L320">
            <v>0</v>
          </cell>
          <cell r="M320">
            <v>0</v>
          </cell>
        </row>
        <row r="321">
          <cell r="G321">
            <v>0</v>
          </cell>
          <cell r="H321">
            <v>0</v>
          </cell>
          <cell r="I321">
            <v>0</v>
          </cell>
          <cell r="J321">
            <v>18000</v>
          </cell>
          <cell r="K321">
            <v>0</v>
          </cell>
          <cell r="L321">
            <v>0</v>
          </cell>
          <cell r="M321">
            <v>0</v>
          </cell>
        </row>
        <row r="322">
          <cell r="G322">
            <v>0</v>
          </cell>
          <cell r="H322">
            <v>0</v>
          </cell>
          <cell r="I322">
            <v>0</v>
          </cell>
          <cell r="J322">
            <v>18000</v>
          </cell>
          <cell r="K322">
            <v>0</v>
          </cell>
          <cell r="L322">
            <v>0</v>
          </cell>
          <cell r="M322">
            <v>0</v>
          </cell>
        </row>
        <row r="323">
          <cell r="G323">
            <v>0</v>
          </cell>
          <cell r="H323">
            <v>0</v>
          </cell>
          <cell r="I323">
            <v>0</v>
          </cell>
          <cell r="J323">
            <v>53000</v>
          </cell>
          <cell r="K323">
            <v>0</v>
          </cell>
          <cell r="L323">
            <v>0</v>
          </cell>
          <cell r="M323">
            <v>0</v>
          </cell>
        </row>
        <row r="324">
          <cell r="G324">
            <v>0</v>
          </cell>
          <cell r="H324">
            <v>76964</v>
          </cell>
          <cell r="I324">
            <v>0</v>
          </cell>
          <cell r="J324">
            <v>74371</v>
          </cell>
          <cell r="K324">
            <v>0</v>
          </cell>
          <cell r="L324">
            <v>3926</v>
          </cell>
          <cell r="M324">
            <v>0</v>
          </cell>
        </row>
        <row r="325">
          <cell r="G325">
            <v>0</v>
          </cell>
          <cell r="H325">
            <v>82430</v>
          </cell>
          <cell r="I325">
            <v>0</v>
          </cell>
          <cell r="J325">
            <v>83276</v>
          </cell>
          <cell r="K325">
            <v>0</v>
          </cell>
          <cell r="L325">
            <v>4221</v>
          </cell>
          <cell r="M325">
            <v>0</v>
          </cell>
        </row>
        <row r="326">
          <cell r="G326">
            <v>0</v>
          </cell>
          <cell r="H326">
            <v>134667</v>
          </cell>
          <cell r="I326">
            <v>0</v>
          </cell>
          <cell r="J326">
            <v>37226</v>
          </cell>
          <cell r="K326">
            <v>0</v>
          </cell>
          <cell r="L326">
            <v>4221</v>
          </cell>
          <cell r="M326">
            <v>0</v>
          </cell>
        </row>
        <row r="327">
          <cell r="G327">
            <v>0</v>
          </cell>
          <cell r="H327">
            <v>64360</v>
          </cell>
          <cell r="I327">
            <v>0</v>
          </cell>
          <cell r="J327">
            <v>27678</v>
          </cell>
          <cell r="K327">
            <v>0</v>
          </cell>
          <cell r="L327">
            <v>3926</v>
          </cell>
          <cell r="M327">
            <v>0</v>
          </cell>
        </row>
        <row r="328">
          <cell r="G328">
            <v>0</v>
          </cell>
          <cell r="H328">
            <v>47360</v>
          </cell>
          <cell r="I328">
            <v>0</v>
          </cell>
          <cell r="J328">
            <v>18428</v>
          </cell>
          <cell r="K328">
            <v>0</v>
          </cell>
          <cell r="L328">
            <v>3926</v>
          </cell>
          <cell r="M328">
            <v>0</v>
          </cell>
        </row>
        <row r="329">
          <cell r="G329">
            <v>0</v>
          </cell>
          <cell r="H329">
            <v>82430</v>
          </cell>
          <cell r="I329">
            <v>0</v>
          </cell>
          <cell r="J329">
            <v>23276</v>
          </cell>
          <cell r="K329">
            <v>0</v>
          </cell>
          <cell r="L329">
            <v>4221</v>
          </cell>
          <cell r="M329">
            <v>0</v>
          </cell>
        </row>
        <row r="330">
          <cell r="G330">
            <v>0</v>
          </cell>
          <cell r="H330">
            <v>77698</v>
          </cell>
          <cell r="I330">
            <v>0</v>
          </cell>
          <cell r="J330">
            <v>20426</v>
          </cell>
          <cell r="K330">
            <v>0</v>
          </cell>
          <cell r="L330">
            <v>4221</v>
          </cell>
          <cell r="M330">
            <v>0</v>
          </cell>
        </row>
        <row r="331">
          <cell r="G331">
            <v>0</v>
          </cell>
          <cell r="H331">
            <v>33414</v>
          </cell>
          <cell r="I331">
            <v>0</v>
          </cell>
          <cell r="J331">
            <v>2126</v>
          </cell>
          <cell r="K331">
            <v>0</v>
          </cell>
          <cell r="L331">
            <v>4221</v>
          </cell>
          <cell r="M331">
            <v>0</v>
          </cell>
        </row>
        <row r="332">
          <cell r="G332">
            <v>0</v>
          </cell>
          <cell r="H332">
            <v>57561</v>
          </cell>
          <cell r="I332">
            <v>0</v>
          </cell>
          <cell r="J332">
            <v>2126</v>
          </cell>
          <cell r="K332">
            <v>0</v>
          </cell>
          <cell r="L332">
            <v>4221</v>
          </cell>
          <cell r="M332">
            <v>0</v>
          </cell>
        </row>
        <row r="333">
          <cell r="G333">
            <v>0</v>
          </cell>
          <cell r="H333">
            <v>24955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</row>
        <row r="334">
          <cell r="G334">
            <v>0</v>
          </cell>
          <cell r="H334">
            <v>0</v>
          </cell>
          <cell r="I334">
            <v>0</v>
          </cell>
          <cell r="J334">
            <v>237891</v>
          </cell>
          <cell r="K334">
            <v>0</v>
          </cell>
          <cell r="L334">
            <v>0</v>
          </cell>
          <cell r="M334">
            <v>0</v>
          </cell>
        </row>
        <row r="335">
          <cell r="G335">
            <v>0</v>
          </cell>
          <cell r="H335">
            <v>0</v>
          </cell>
          <cell r="I335">
            <v>0</v>
          </cell>
          <cell r="J335">
            <v>1500000</v>
          </cell>
          <cell r="K335">
            <v>0</v>
          </cell>
          <cell r="L335">
            <v>0</v>
          </cell>
          <cell r="M335">
            <v>0</v>
          </cell>
        </row>
        <row r="336">
          <cell r="G336">
            <v>0</v>
          </cell>
          <cell r="H336">
            <v>0</v>
          </cell>
          <cell r="I336">
            <v>0</v>
          </cell>
          <cell r="J336">
            <v>2500000</v>
          </cell>
          <cell r="K336">
            <v>0</v>
          </cell>
          <cell r="L336">
            <v>0</v>
          </cell>
          <cell r="M336">
            <v>0</v>
          </cell>
        </row>
        <row r="337">
          <cell r="G337">
            <v>15795000</v>
          </cell>
          <cell r="H337">
            <v>0</v>
          </cell>
          <cell r="I337">
            <v>0</v>
          </cell>
          <cell r="J337">
            <v>1755000</v>
          </cell>
          <cell r="K337">
            <v>15795000</v>
          </cell>
          <cell r="L337">
            <v>0</v>
          </cell>
          <cell r="M337">
            <v>0</v>
          </cell>
        </row>
        <row r="338">
          <cell r="G338">
            <v>26400000</v>
          </cell>
          <cell r="H338">
            <v>0</v>
          </cell>
          <cell r="I338">
            <v>0</v>
          </cell>
          <cell r="J338">
            <v>2200000</v>
          </cell>
          <cell r="K338">
            <v>26400000</v>
          </cell>
          <cell r="L338">
            <v>0</v>
          </cell>
          <cell r="M338">
            <v>0</v>
          </cell>
        </row>
        <row r="339">
          <cell r="G339">
            <v>0</v>
          </cell>
          <cell r="H339">
            <v>0</v>
          </cell>
          <cell r="I339">
            <v>0</v>
          </cell>
          <cell r="J339">
            <v>1650000</v>
          </cell>
          <cell r="K339">
            <v>0</v>
          </cell>
          <cell r="L339">
            <v>0</v>
          </cell>
          <cell r="M339">
            <v>0</v>
          </cell>
        </row>
        <row r="340">
          <cell r="G340">
            <v>0</v>
          </cell>
          <cell r="H340">
            <v>0</v>
          </cell>
          <cell r="I340">
            <v>0</v>
          </cell>
          <cell r="J340">
            <v>48373</v>
          </cell>
          <cell r="K340">
            <v>0</v>
          </cell>
          <cell r="L340">
            <v>0</v>
          </cell>
          <cell r="M340">
            <v>0</v>
          </cell>
        </row>
        <row r="341">
          <cell r="G341">
            <v>630000</v>
          </cell>
          <cell r="H341">
            <v>0</v>
          </cell>
          <cell r="I341">
            <v>0</v>
          </cell>
          <cell r="J341">
            <v>35000</v>
          </cell>
          <cell r="K341">
            <v>630000</v>
          </cell>
          <cell r="L341">
            <v>0</v>
          </cell>
          <cell r="M341">
            <v>0</v>
          </cell>
        </row>
        <row r="342">
          <cell r="G342">
            <v>0</v>
          </cell>
          <cell r="H342">
            <v>12477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</row>
        <row r="343">
          <cell r="G343">
            <v>11200000</v>
          </cell>
          <cell r="H343">
            <v>0</v>
          </cell>
          <cell r="I343">
            <v>0</v>
          </cell>
          <cell r="J343">
            <v>200000</v>
          </cell>
          <cell r="K343">
            <v>11200000</v>
          </cell>
          <cell r="L343">
            <v>0</v>
          </cell>
          <cell r="M343">
            <v>0</v>
          </cell>
        </row>
        <row r="344">
          <cell r="G344">
            <v>0</v>
          </cell>
          <cell r="H344">
            <v>0</v>
          </cell>
          <cell r="I344">
            <v>0</v>
          </cell>
          <cell r="J344">
            <v>170000</v>
          </cell>
          <cell r="K344">
            <v>0</v>
          </cell>
          <cell r="L344">
            <v>0</v>
          </cell>
          <cell r="M344">
            <v>0</v>
          </cell>
        </row>
        <row r="345">
          <cell r="G345">
            <v>0</v>
          </cell>
          <cell r="H345">
            <v>0</v>
          </cell>
          <cell r="I345">
            <v>0</v>
          </cell>
          <cell r="J345">
            <v>210000</v>
          </cell>
          <cell r="K345">
            <v>0</v>
          </cell>
          <cell r="L345">
            <v>0</v>
          </cell>
          <cell r="M345">
            <v>0</v>
          </cell>
        </row>
        <row r="346">
          <cell r="G346">
            <v>0</v>
          </cell>
          <cell r="H346">
            <v>0</v>
          </cell>
          <cell r="I346">
            <v>0</v>
          </cell>
          <cell r="J346">
            <v>250000</v>
          </cell>
          <cell r="K346">
            <v>0</v>
          </cell>
          <cell r="L346">
            <v>0</v>
          </cell>
          <cell r="M346">
            <v>0</v>
          </cell>
        </row>
        <row r="347">
          <cell r="G347">
            <v>261990</v>
          </cell>
          <cell r="H347">
            <v>0</v>
          </cell>
          <cell r="I347">
            <v>0</v>
          </cell>
          <cell r="J347">
            <v>14555</v>
          </cell>
          <cell r="K347">
            <v>261990</v>
          </cell>
          <cell r="L347">
            <v>0</v>
          </cell>
          <cell r="M347">
            <v>0</v>
          </cell>
        </row>
        <row r="348">
          <cell r="G348">
            <v>355590</v>
          </cell>
          <cell r="H348">
            <v>0</v>
          </cell>
          <cell r="I348">
            <v>0</v>
          </cell>
          <cell r="J348">
            <v>19755</v>
          </cell>
          <cell r="K348">
            <v>355590</v>
          </cell>
          <cell r="L348">
            <v>0</v>
          </cell>
          <cell r="M348">
            <v>0</v>
          </cell>
        </row>
        <row r="349">
          <cell r="G349">
            <v>1440768</v>
          </cell>
          <cell r="H349">
            <v>0</v>
          </cell>
          <cell r="I349">
            <v>0</v>
          </cell>
          <cell r="J349">
            <v>12864</v>
          </cell>
          <cell r="K349">
            <v>1440768</v>
          </cell>
          <cell r="L349">
            <v>0</v>
          </cell>
          <cell r="M349">
            <v>0</v>
          </cell>
        </row>
        <row r="350">
          <cell r="G350">
            <v>1871408</v>
          </cell>
          <cell r="H350">
            <v>0</v>
          </cell>
          <cell r="I350">
            <v>0</v>
          </cell>
          <cell r="J350">
            <v>16709</v>
          </cell>
          <cell r="K350">
            <v>1871408</v>
          </cell>
          <cell r="L350">
            <v>0</v>
          </cell>
          <cell r="M350">
            <v>0</v>
          </cell>
        </row>
        <row r="351">
          <cell r="G351">
            <v>0</v>
          </cell>
          <cell r="H351">
            <v>0</v>
          </cell>
          <cell r="I351">
            <v>0</v>
          </cell>
          <cell r="J351">
            <v>12500000</v>
          </cell>
          <cell r="K351">
            <v>0</v>
          </cell>
          <cell r="L351">
            <v>0</v>
          </cell>
          <cell r="M351">
            <v>0</v>
          </cell>
        </row>
        <row r="352">
          <cell r="G352">
            <v>0</v>
          </cell>
          <cell r="H352">
            <v>0</v>
          </cell>
          <cell r="I352">
            <v>0</v>
          </cell>
          <cell r="J352">
            <v>3500000</v>
          </cell>
          <cell r="K352">
            <v>0</v>
          </cell>
          <cell r="L352">
            <v>0</v>
          </cell>
          <cell r="M352">
            <v>0</v>
          </cell>
        </row>
        <row r="353">
          <cell r="G353">
            <v>0</v>
          </cell>
          <cell r="H353">
            <v>0</v>
          </cell>
          <cell r="I353">
            <v>0</v>
          </cell>
          <cell r="J353">
            <v>470000</v>
          </cell>
          <cell r="K353">
            <v>0</v>
          </cell>
          <cell r="L353">
            <v>0</v>
          </cell>
          <cell r="M353">
            <v>0</v>
          </cell>
        </row>
        <row r="354">
          <cell r="G354">
            <v>0</v>
          </cell>
          <cell r="H354">
            <v>0</v>
          </cell>
          <cell r="I354">
            <v>0</v>
          </cell>
          <cell r="J354">
            <v>3500000</v>
          </cell>
          <cell r="K354">
            <v>0</v>
          </cell>
          <cell r="L354">
            <v>0</v>
          </cell>
          <cell r="M354">
            <v>0</v>
          </cell>
        </row>
        <row r="355">
          <cell r="G355">
            <v>0</v>
          </cell>
          <cell r="H355">
            <v>0</v>
          </cell>
          <cell r="I355">
            <v>0</v>
          </cell>
          <cell r="J355">
            <v>900000</v>
          </cell>
          <cell r="K355">
            <v>0</v>
          </cell>
          <cell r="L355">
            <v>0</v>
          </cell>
          <cell r="M355">
            <v>0</v>
          </cell>
        </row>
        <row r="356">
          <cell r="G356">
            <v>0</v>
          </cell>
          <cell r="H356">
            <v>116611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</row>
        <row r="357">
          <cell r="G357">
            <v>0</v>
          </cell>
          <cell r="H357">
            <v>0</v>
          </cell>
          <cell r="I357">
            <v>0</v>
          </cell>
          <cell r="J357">
            <v>60000</v>
          </cell>
          <cell r="K357">
            <v>0</v>
          </cell>
          <cell r="L357">
            <v>0</v>
          </cell>
          <cell r="M357">
            <v>0</v>
          </cell>
        </row>
        <row r="358">
          <cell r="G358">
            <v>0</v>
          </cell>
          <cell r="H358">
            <v>0</v>
          </cell>
          <cell r="I358">
            <v>0</v>
          </cell>
          <cell r="J358">
            <v>15900</v>
          </cell>
          <cell r="K358">
            <v>0</v>
          </cell>
          <cell r="L358">
            <v>0</v>
          </cell>
          <cell r="M358">
            <v>0</v>
          </cell>
        </row>
        <row r="359">
          <cell r="G359">
            <v>0</v>
          </cell>
          <cell r="H359">
            <v>0</v>
          </cell>
          <cell r="I359">
            <v>0</v>
          </cell>
          <cell r="J359">
            <v>130000</v>
          </cell>
          <cell r="K359">
            <v>0</v>
          </cell>
          <cell r="L359">
            <v>0</v>
          </cell>
          <cell r="M359">
            <v>0</v>
          </cell>
        </row>
        <row r="360"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65065</v>
          </cell>
          <cell r="M360">
            <v>0</v>
          </cell>
        </row>
        <row r="361">
          <cell r="G361">
            <v>0</v>
          </cell>
          <cell r="H361">
            <v>0</v>
          </cell>
          <cell r="I361">
            <v>0</v>
          </cell>
          <cell r="J361">
            <v>894000</v>
          </cell>
          <cell r="K361">
            <v>0</v>
          </cell>
          <cell r="L361">
            <v>0</v>
          </cell>
          <cell r="M361">
            <v>0</v>
          </cell>
        </row>
        <row r="362">
          <cell r="G362">
            <v>0</v>
          </cell>
          <cell r="H362">
            <v>0</v>
          </cell>
          <cell r="I362">
            <v>0</v>
          </cell>
          <cell r="J362">
            <v>920000</v>
          </cell>
          <cell r="K362">
            <v>0</v>
          </cell>
          <cell r="L362">
            <v>0</v>
          </cell>
          <cell r="M362">
            <v>0</v>
          </cell>
        </row>
        <row r="363">
          <cell r="G363">
            <v>0</v>
          </cell>
          <cell r="H363">
            <v>0</v>
          </cell>
          <cell r="I363">
            <v>0</v>
          </cell>
          <cell r="J363">
            <v>31690000</v>
          </cell>
          <cell r="K363">
            <v>0</v>
          </cell>
          <cell r="L363">
            <v>0</v>
          </cell>
          <cell r="M363">
            <v>0</v>
          </cell>
        </row>
        <row r="364">
          <cell r="G364">
            <v>0</v>
          </cell>
          <cell r="H364">
            <v>0</v>
          </cell>
          <cell r="I364">
            <v>0</v>
          </cell>
          <cell r="J364">
            <v>10430000</v>
          </cell>
          <cell r="K364">
            <v>0</v>
          </cell>
          <cell r="L364">
            <v>0</v>
          </cell>
          <cell r="M364">
            <v>0</v>
          </cell>
        </row>
        <row r="365">
          <cell r="G365">
            <v>0</v>
          </cell>
          <cell r="H365">
            <v>0</v>
          </cell>
          <cell r="I365">
            <v>0</v>
          </cell>
          <cell r="J365">
            <v>6633997</v>
          </cell>
          <cell r="K365">
            <v>0</v>
          </cell>
          <cell r="L365">
            <v>0</v>
          </cell>
          <cell r="M365">
            <v>0</v>
          </cell>
        </row>
        <row r="366">
          <cell r="G366">
            <v>0</v>
          </cell>
          <cell r="H366">
            <v>0</v>
          </cell>
          <cell r="I366">
            <v>0</v>
          </cell>
          <cell r="J366">
            <v>7453545</v>
          </cell>
          <cell r="K366">
            <v>0</v>
          </cell>
          <cell r="L366">
            <v>0</v>
          </cell>
          <cell r="M366">
            <v>0</v>
          </cell>
        </row>
        <row r="367">
          <cell r="G367">
            <v>0</v>
          </cell>
          <cell r="H367">
            <v>0</v>
          </cell>
          <cell r="I367">
            <v>0</v>
          </cell>
          <cell r="J367">
            <v>17690000</v>
          </cell>
          <cell r="K367">
            <v>0</v>
          </cell>
          <cell r="L367">
            <v>0</v>
          </cell>
          <cell r="M367">
            <v>0</v>
          </cell>
        </row>
        <row r="368">
          <cell r="G368">
            <v>0</v>
          </cell>
          <cell r="H368">
            <v>0</v>
          </cell>
          <cell r="I368">
            <v>0</v>
          </cell>
          <cell r="J368">
            <v>18170000</v>
          </cell>
          <cell r="K368">
            <v>0</v>
          </cell>
          <cell r="L368">
            <v>0</v>
          </cell>
          <cell r="M368">
            <v>0</v>
          </cell>
        </row>
        <row r="369">
          <cell r="G369">
            <v>0</v>
          </cell>
          <cell r="H369">
            <v>0</v>
          </cell>
          <cell r="I369">
            <v>0</v>
          </cell>
          <cell r="J369">
            <v>28840000</v>
          </cell>
          <cell r="K369">
            <v>0</v>
          </cell>
          <cell r="L369">
            <v>0</v>
          </cell>
          <cell r="M369">
            <v>0</v>
          </cell>
        </row>
        <row r="370">
          <cell r="G370">
            <v>0</v>
          </cell>
          <cell r="H370">
            <v>0</v>
          </cell>
          <cell r="I370">
            <v>0</v>
          </cell>
          <cell r="J370">
            <v>28840000</v>
          </cell>
          <cell r="K370">
            <v>0</v>
          </cell>
          <cell r="L370">
            <v>0</v>
          </cell>
          <cell r="M370">
            <v>0</v>
          </cell>
        </row>
        <row r="371">
          <cell r="G371">
            <v>0</v>
          </cell>
          <cell r="H371">
            <v>0</v>
          </cell>
          <cell r="I371">
            <v>0</v>
          </cell>
          <cell r="J371">
            <v>20250000</v>
          </cell>
          <cell r="K371">
            <v>0</v>
          </cell>
          <cell r="L371">
            <v>0</v>
          </cell>
          <cell r="M371">
            <v>0</v>
          </cell>
        </row>
        <row r="372">
          <cell r="G372">
            <v>0</v>
          </cell>
          <cell r="H372">
            <v>0</v>
          </cell>
          <cell r="I372">
            <v>0</v>
          </cell>
          <cell r="J372">
            <v>7978883</v>
          </cell>
          <cell r="K372">
            <v>0</v>
          </cell>
          <cell r="L372">
            <v>0</v>
          </cell>
          <cell r="M372">
            <v>0</v>
          </cell>
        </row>
        <row r="373">
          <cell r="G373">
            <v>0</v>
          </cell>
          <cell r="H373">
            <v>0</v>
          </cell>
          <cell r="I373">
            <v>0</v>
          </cell>
          <cell r="J373">
            <v>10110000</v>
          </cell>
          <cell r="K373">
            <v>0</v>
          </cell>
          <cell r="L373">
            <v>0</v>
          </cell>
          <cell r="M373">
            <v>0</v>
          </cell>
        </row>
        <row r="374">
          <cell r="G374">
            <v>0</v>
          </cell>
          <cell r="H374">
            <v>0</v>
          </cell>
          <cell r="I374">
            <v>0</v>
          </cell>
          <cell r="J374">
            <v>9180000</v>
          </cell>
          <cell r="K374">
            <v>0</v>
          </cell>
          <cell r="L374">
            <v>0</v>
          </cell>
          <cell r="M374">
            <v>0</v>
          </cell>
        </row>
        <row r="375">
          <cell r="G375">
            <v>0</v>
          </cell>
          <cell r="H375">
            <v>0</v>
          </cell>
          <cell r="I375">
            <v>0</v>
          </cell>
          <cell r="J375">
            <v>11830000</v>
          </cell>
          <cell r="K375">
            <v>0</v>
          </cell>
          <cell r="L375">
            <v>0</v>
          </cell>
          <cell r="M375">
            <v>0</v>
          </cell>
        </row>
        <row r="376">
          <cell r="G376">
            <v>0</v>
          </cell>
          <cell r="H376">
            <v>0</v>
          </cell>
          <cell r="I376">
            <v>0</v>
          </cell>
          <cell r="J376">
            <v>11800000</v>
          </cell>
          <cell r="K376">
            <v>0</v>
          </cell>
          <cell r="L376">
            <v>0</v>
          </cell>
          <cell r="M376">
            <v>0</v>
          </cell>
        </row>
        <row r="377">
          <cell r="G377">
            <v>0</v>
          </cell>
          <cell r="H377">
            <v>0</v>
          </cell>
          <cell r="I377">
            <v>0</v>
          </cell>
          <cell r="J377">
            <v>6780000</v>
          </cell>
          <cell r="K377">
            <v>0</v>
          </cell>
          <cell r="L377">
            <v>0</v>
          </cell>
          <cell r="M377">
            <v>0</v>
          </cell>
        </row>
        <row r="378">
          <cell r="G378">
            <v>0</v>
          </cell>
          <cell r="H378">
            <v>0</v>
          </cell>
          <cell r="I378">
            <v>0</v>
          </cell>
          <cell r="J378">
            <v>7355928</v>
          </cell>
          <cell r="K378">
            <v>0</v>
          </cell>
          <cell r="L378">
            <v>0</v>
          </cell>
          <cell r="M378">
            <v>0</v>
          </cell>
        </row>
        <row r="379">
          <cell r="G379">
            <v>0</v>
          </cell>
          <cell r="H379">
            <v>0</v>
          </cell>
          <cell r="I379">
            <v>0</v>
          </cell>
          <cell r="J379">
            <v>7173944</v>
          </cell>
          <cell r="K379">
            <v>0</v>
          </cell>
          <cell r="L379">
            <v>0</v>
          </cell>
          <cell r="M379">
            <v>0</v>
          </cell>
        </row>
        <row r="380">
          <cell r="G380">
            <v>0</v>
          </cell>
          <cell r="H380">
            <v>0</v>
          </cell>
          <cell r="I380">
            <v>0</v>
          </cell>
          <cell r="J380">
            <v>1635622</v>
          </cell>
          <cell r="K380">
            <v>0</v>
          </cell>
          <cell r="L380">
            <v>0</v>
          </cell>
          <cell r="M380">
            <v>0</v>
          </cell>
        </row>
        <row r="381">
          <cell r="G381">
            <v>0</v>
          </cell>
          <cell r="H381">
            <v>0</v>
          </cell>
          <cell r="I381">
            <v>0</v>
          </cell>
          <cell r="J381">
            <v>322000</v>
          </cell>
          <cell r="K381">
            <v>0</v>
          </cell>
          <cell r="L381">
            <v>0</v>
          </cell>
          <cell r="M381">
            <v>0</v>
          </cell>
        </row>
        <row r="382">
          <cell r="G382">
            <v>0</v>
          </cell>
          <cell r="H382">
            <v>0</v>
          </cell>
          <cell r="I382">
            <v>0</v>
          </cell>
          <cell r="J382">
            <v>3152000</v>
          </cell>
          <cell r="K382">
            <v>0</v>
          </cell>
          <cell r="L382">
            <v>0</v>
          </cell>
          <cell r="M382">
            <v>0</v>
          </cell>
        </row>
        <row r="383">
          <cell r="G383">
            <v>0</v>
          </cell>
          <cell r="H383">
            <v>0</v>
          </cell>
          <cell r="I383">
            <v>0</v>
          </cell>
          <cell r="J383">
            <v>382000</v>
          </cell>
          <cell r="K383">
            <v>0</v>
          </cell>
          <cell r="L383">
            <v>0</v>
          </cell>
          <cell r="M383">
            <v>0</v>
          </cell>
        </row>
        <row r="384">
          <cell r="G384">
            <v>0</v>
          </cell>
          <cell r="H384">
            <v>0</v>
          </cell>
          <cell r="I384">
            <v>0</v>
          </cell>
          <cell r="J384">
            <v>651000</v>
          </cell>
          <cell r="K384">
            <v>0</v>
          </cell>
          <cell r="L384">
            <v>0</v>
          </cell>
          <cell r="M384">
            <v>0</v>
          </cell>
        </row>
        <row r="385">
          <cell r="G385">
            <v>0</v>
          </cell>
          <cell r="H385">
            <v>0</v>
          </cell>
          <cell r="I385">
            <v>0</v>
          </cell>
          <cell r="J385">
            <v>1560000</v>
          </cell>
          <cell r="K385">
            <v>0</v>
          </cell>
          <cell r="L385">
            <v>0</v>
          </cell>
          <cell r="M385">
            <v>0</v>
          </cell>
        </row>
        <row r="386">
          <cell r="G386">
            <v>0</v>
          </cell>
          <cell r="H386">
            <v>0</v>
          </cell>
          <cell r="I386">
            <v>0</v>
          </cell>
          <cell r="J386">
            <v>358000</v>
          </cell>
          <cell r="K386">
            <v>0</v>
          </cell>
          <cell r="L386">
            <v>0</v>
          </cell>
          <cell r="M386">
            <v>0</v>
          </cell>
        </row>
        <row r="387">
          <cell r="G387">
            <v>0</v>
          </cell>
          <cell r="H387">
            <v>0</v>
          </cell>
          <cell r="I387">
            <v>0</v>
          </cell>
          <cell r="J387">
            <v>1060000</v>
          </cell>
          <cell r="K387">
            <v>0</v>
          </cell>
          <cell r="L387">
            <v>0</v>
          </cell>
          <cell r="M387">
            <v>0</v>
          </cell>
        </row>
        <row r="388">
          <cell r="G388">
            <v>0</v>
          </cell>
          <cell r="H388">
            <v>0</v>
          </cell>
          <cell r="I388">
            <v>0</v>
          </cell>
          <cell r="J388">
            <v>1002000</v>
          </cell>
          <cell r="K388">
            <v>0</v>
          </cell>
          <cell r="L388">
            <v>0</v>
          </cell>
          <cell r="M388">
            <v>0</v>
          </cell>
        </row>
        <row r="389">
          <cell r="G389">
            <v>0</v>
          </cell>
          <cell r="H389">
            <v>0</v>
          </cell>
          <cell r="I389">
            <v>0</v>
          </cell>
          <cell r="J389">
            <v>693000</v>
          </cell>
          <cell r="K389">
            <v>0</v>
          </cell>
          <cell r="L389">
            <v>0</v>
          </cell>
          <cell r="M389">
            <v>0</v>
          </cell>
        </row>
        <row r="390">
          <cell r="G390">
            <v>0</v>
          </cell>
          <cell r="H390">
            <v>0</v>
          </cell>
          <cell r="I390">
            <v>0</v>
          </cell>
          <cell r="J390">
            <v>120000</v>
          </cell>
          <cell r="K390">
            <v>0</v>
          </cell>
          <cell r="L390">
            <v>0</v>
          </cell>
          <cell r="M390">
            <v>0</v>
          </cell>
        </row>
        <row r="391">
          <cell r="G391">
            <v>0</v>
          </cell>
          <cell r="H391">
            <v>0</v>
          </cell>
          <cell r="I391">
            <v>0</v>
          </cell>
          <cell r="J391">
            <v>3500000</v>
          </cell>
          <cell r="K391">
            <v>0</v>
          </cell>
          <cell r="L391">
            <v>0</v>
          </cell>
          <cell r="M391">
            <v>0</v>
          </cell>
        </row>
        <row r="392">
          <cell r="G392">
            <v>0</v>
          </cell>
          <cell r="H392">
            <v>0</v>
          </cell>
          <cell r="I392">
            <v>0</v>
          </cell>
          <cell r="J392">
            <v>274000</v>
          </cell>
          <cell r="K392">
            <v>0</v>
          </cell>
          <cell r="L392">
            <v>0</v>
          </cell>
          <cell r="M392">
            <v>0</v>
          </cell>
        </row>
        <row r="393">
          <cell r="G393">
            <v>0</v>
          </cell>
          <cell r="H393">
            <v>0</v>
          </cell>
          <cell r="I393">
            <v>0</v>
          </cell>
          <cell r="J393">
            <v>85000</v>
          </cell>
          <cell r="K393">
            <v>0</v>
          </cell>
          <cell r="L393">
            <v>0</v>
          </cell>
          <cell r="M393">
            <v>0</v>
          </cell>
        </row>
        <row r="394">
          <cell r="G394">
            <v>0</v>
          </cell>
          <cell r="H394">
            <v>0</v>
          </cell>
          <cell r="I394">
            <v>0</v>
          </cell>
          <cell r="J394">
            <v>1350000</v>
          </cell>
          <cell r="K394">
            <v>0</v>
          </cell>
          <cell r="L394">
            <v>0</v>
          </cell>
          <cell r="M394">
            <v>0</v>
          </cell>
        </row>
        <row r="395">
          <cell r="G395">
            <v>0</v>
          </cell>
          <cell r="H395">
            <v>0</v>
          </cell>
          <cell r="I395">
            <v>0</v>
          </cell>
          <cell r="J395">
            <v>399000</v>
          </cell>
          <cell r="K395">
            <v>0</v>
          </cell>
          <cell r="L395">
            <v>0</v>
          </cell>
          <cell r="M395">
            <v>0</v>
          </cell>
        </row>
        <row r="396">
          <cell r="G396">
            <v>0</v>
          </cell>
          <cell r="H396">
            <v>0</v>
          </cell>
          <cell r="I396">
            <v>0</v>
          </cell>
          <cell r="J396">
            <v>1029000</v>
          </cell>
          <cell r="K396">
            <v>0</v>
          </cell>
          <cell r="L396">
            <v>0</v>
          </cell>
          <cell r="M396">
            <v>0</v>
          </cell>
        </row>
        <row r="397">
          <cell r="G397">
            <v>0</v>
          </cell>
          <cell r="H397">
            <v>0</v>
          </cell>
          <cell r="I397">
            <v>0</v>
          </cell>
          <cell r="J397">
            <v>1407000</v>
          </cell>
          <cell r="K397">
            <v>0</v>
          </cell>
          <cell r="L397">
            <v>0</v>
          </cell>
          <cell r="M397">
            <v>0</v>
          </cell>
        </row>
        <row r="398">
          <cell r="G398">
            <v>0</v>
          </cell>
          <cell r="H398">
            <v>0</v>
          </cell>
          <cell r="I398">
            <v>0</v>
          </cell>
          <cell r="J398">
            <v>11000000</v>
          </cell>
          <cell r="K398">
            <v>0</v>
          </cell>
          <cell r="L398">
            <v>0</v>
          </cell>
          <cell r="M398">
            <v>0</v>
          </cell>
        </row>
        <row r="399">
          <cell r="G399">
            <v>0</v>
          </cell>
          <cell r="H399">
            <v>0</v>
          </cell>
          <cell r="I399">
            <v>0</v>
          </cell>
          <cell r="J399">
            <v>13100000</v>
          </cell>
          <cell r="K399">
            <v>0</v>
          </cell>
          <cell r="L399">
            <v>0</v>
          </cell>
          <cell r="M399">
            <v>0</v>
          </cell>
        </row>
        <row r="400">
          <cell r="G400">
            <v>0</v>
          </cell>
          <cell r="H400">
            <v>0</v>
          </cell>
          <cell r="I400">
            <v>0</v>
          </cell>
          <cell r="J400">
            <v>2500000</v>
          </cell>
          <cell r="K400">
            <v>0</v>
          </cell>
          <cell r="L400">
            <v>0</v>
          </cell>
          <cell r="M400">
            <v>0</v>
          </cell>
        </row>
        <row r="401">
          <cell r="G401">
            <v>0</v>
          </cell>
          <cell r="H401">
            <v>0</v>
          </cell>
          <cell r="I401">
            <v>0</v>
          </cell>
          <cell r="J401">
            <v>11863000</v>
          </cell>
          <cell r="K401">
            <v>0</v>
          </cell>
          <cell r="L401">
            <v>0</v>
          </cell>
          <cell r="M401">
            <v>0</v>
          </cell>
        </row>
        <row r="402">
          <cell r="G402">
            <v>0</v>
          </cell>
          <cell r="H402">
            <v>222840</v>
          </cell>
          <cell r="I402">
            <v>0</v>
          </cell>
          <cell r="J402">
            <v>53982</v>
          </cell>
          <cell r="K402">
            <v>0</v>
          </cell>
          <cell r="L402">
            <v>166</v>
          </cell>
          <cell r="M402">
            <v>0</v>
          </cell>
        </row>
        <row r="403">
          <cell r="G403">
            <v>0</v>
          </cell>
          <cell r="H403">
            <v>3467006</v>
          </cell>
          <cell r="I403">
            <v>0</v>
          </cell>
          <cell r="J403">
            <v>2959507</v>
          </cell>
          <cell r="K403">
            <v>0</v>
          </cell>
          <cell r="L403">
            <v>12569</v>
          </cell>
          <cell r="M403">
            <v>0</v>
          </cell>
        </row>
        <row r="404">
          <cell r="G404">
            <v>0</v>
          </cell>
          <cell r="H404">
            <v>138725</v>
          </cell>
          <cell r="I404">
            <v>0</v>
          </cell>
          <cell r="J404">
            <v>37894</v>
          </cell>
          <cell r="K404">
            <v>0</v>
          </cell>
          <cell r="L404">
            <v>623</v>
          </cell>
          <cell r="M404">
            <v>0</v>
          </cell>
        </row>
        <row r="405">
          <cell r="G405">
            <v>0</v>
          </cell>
          <cell r="H405">
            <v>1238</v>
          </cell>
          <cell r="I405">
            <v>0</v>
          </cell>
          <cell r="J405">
            <v>488</v>
          </cell>
          <cell r="K405">
            <v>0</v>
          </cell>
          <cell r="L405">
            <v>156</v>
          </cell>
          <cell r="M405">
            <v>0</v>
          </cell>
        </row>
        <row r="406">
          <cell r="G406">
            <v>0</v>
          </cell>
          <cell r="H406">
            <v>2870</v>
          </cell>
          <cell r="I406">
            <v>0</v>
          </cell>
          <cell r="J406">
            <v>344</v>
          </cell>
          <cell r="K406">
            <v>0</v>
          </cell>
          <cell r="L406">
            <v>364</v>
          </cell>
          <cell r="M406">
            <v>0</v>
          </cell>
        </row>
        <row r="407">
          <cell r="G407">
            <v>0</v>
          </cell>
          <cell r="H407">
            <v>500644</v>
          </cell>
          <cell r="I407">
            <v>0</v>
          </cell>
          <cell r="J407">
            <v>213145</v>
          </cell>
          <cell r="K407">
            <v>0</v>
          </cell>
          <cell r="L407">
            <v>1990</v>
          </cell>
          <cell r="M407">
            <v>0</v>
          </cell>
        </row>
        <row r="408">
          <cell r="G408">
            <v>0</v>
          </cell>
          <cell r="H408">
            <v>1015942</v>
          </cell>
          <cell r="I408">
            <v>0</v>
          </cell>
          <cell r="J408">
            <v>781263</v>
          </cell>
          <cell r="K408">
            <v>0</v>
          </cell>
          <cell r="L408">
            <v>3585</v>
          </cell>
          <cell r="M408">
            <v>0</v>
          </cell>
        </row>
        <row r="409">
          <cell r="G409">
            <v>0</v>
          </cell>
          <cell r="H409">
            <v>65612</v>
          </cell>
          <cell r="I409">
            <v>0</v>
          </cell>
          <cell r="J409">
            <v>47394</v>
          </cell>
          <cell r="K409">
            <v>0</v>
          </cell>
          <cell r="L409">
            <v>254</v>
          </cell>
          <cell r="M409">
            <v>0</v>
          </cell>
        </row>
        <row r="410">
          <cell r="G410">
            <v>0</v>
          </cell>
          <cell r="H410">
            <v>92762</v>
          </cell>
          <cell r="I410">
            <v>0</v>
          </cell>
          <cell r="J410">
            <v>51522</v>
          </cell>
          <cell r="K410">
            <v>0</v>
          </cell>
          <cell r="L410">
            <v>360</v>
          </cell>
          <cell r="M410">
            <v>0</v>
          </cell>
        </row>
        <row r="411">
          <cell r="G411">
            <v>0</v>
          </cell>
          <cell r="H411">
            <v>79987</v>
          </cell>
          <cell r="I411">
            <v>0</v>
          </cell>
          <cell r="J411">
            <v>76970</v>
          </cell>
          <cell r="K411">
            <v>0</v>
          </cell>
          <cell r="L411">
            <v>0</v>
          </cell>
          <cell r="M411">
            <v>0</v>
          </cell>
        </row>
        <row r="412"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</row>
        <row r="413"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</row>
        <row r="414"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</row>
        <row r="415"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</row>
        <row r="416"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</row>
        <row r="417"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</row>
        <row r="427">
          <cell r="G427">
            <v>0</v>
          </cell>
          <cell r="H427">
            <v>47911</v>
          </cell>
          <cell r="I427">
            <v>0</v>
          </cell>
        </row>
        <row r="428">
          <cell r="G428">
            <v>0</v>
          </cell>
          <cell r="H428">
            <v>59146</v>
          </cell>
          <cell r="I428">
            <v>0</v>
          </cell>
        </row>
        <row r="429">
          <cell r="G429">
            <v>0</v>
          </cell>
          <cell r="H429">
            <v>66547</v>
          </cell>
          <cell r="I429">
            <v>0</v>
          </cell>
        </row>
        <row r="430">
          <cell r="G430">
            <v>0</v>
          </cell>
          <cell r="H430">
            <v>97565</v>
          </cell>
          <cell r="I430">
            <v>0</v>
          </cell>
        </row>
        <row r="431">
          <cell r="G431">
            <v>0</v>
          </cell>
          <cell r="H431">
            <v>52369</v>
          </cell>
          <cell r="I431">
            <v>0</v>
          </cell>
        </row>
        <row r="432">
          <cell r="G432">
            <v>0</v>
          </cell>
          <cell r="H432">
            <v>176615</v>
          </cell>
          <cell r="I432">
            <v>0</v>
          </cell>
        </row>
        <row r="433">
          <cell r="G433">
            <v>0</v>
          </cell>
          <cell r="H433">
            <v>50009</v>
          </cell>
          <cell r="I433">
            <v>0</v>
          </cell>
        </row>
        <row r="434">
          <cell r="G434">
            <v>0</v>
          </cell>
          <cell r="H434">
            <v>48674</v>
          </cell>
          <cell r="I434">
            <v>0</v>
          </cell>
        </row>
        <row r="435">
          <cell r="G435">
            <v>0</v>
          </cell>
          <cell r="H435">
            <v>73980</v>
          </cell>
          <cell r="I435">
            <v>0</v>
          </cell>
        </row>
        <row r="436">
          <cell r="G436">
            <v>0</v>
          </cell>
          <cell r="H436">
            <v>60168</v>
          </cell>
          <cell r="I436">
            <v>0</v>
          </cell>
        </row>
        <row r="437">
          <cell r="G437">
            <v>0</v>
          </cell>
          <cell r="H437">
            <v>75788</v>
          </cell>
          <cell r="I437">
            <v>0</v>
          </cell>
        </row>
        <row r="438">
          <cell r="G438">
            <v>0</v>
          </cell>
          <cell r="H438">
            <v>91475</v>
          </cell>
          <cell r="I438">
            <v>0</v>
          </cell>
        </row>
        <row r="439">
          <cell r="G439">
            <v>0</v>
          </cell>
          <cell r="H439">
            <v>48674</v>
          </cell>
          <cell r="I439">
            <v>0</v>
          </cell>
        </row>
        <row r="440">
          <cell r="G440">
            <v>0</v>
          </cell>
          <cell r="H440">
            <v>64758</v>
          </cell>
          <cell r="I440">
            <v>0</v>
          </cell>
        </row>
        <row r="441">
          <cell r="G441">
            <v>0</v>
          </cell>
          <cell r="H441">
            <v>48833</v>
          </cell>
          <cell r="I441">
            <v>0</v>
          </cell>
        </row>
        <row r="442">
          <cell r="G442">
            <v>0</v>
          </cell>
          <cell r="H442">
            <v>66531</v>
          </cell>
          <cell r="I442">
            <v>0</v>
          </cell>
        </row>
        <row r="443">
          <cell r="G443">
            <v>0</v>
          </cell>
          <cell r="H443">
            <v>0</v>
          </cell>
          <cell r="I443">
            <v>0</v>
          </cell>
        </row>
        <row r="444">
          <cell r="G444">
            <v>0</v>
          </cell>
          <cell r="H444">
            <v>0</v>
          </cell>
          <cell r="I444">
            <v>0</v>
          </cell>
        </row>
        <row r="445">
          <cell r="G445">
            <v>0</v>
          </cell>
          <cell r="H445">
            <v>88314</v>
          </cell>
          <cell r="I445">
            <v>0</v>
          </cell>
        </row>
        <row r="446">
          <cell r="G446">
            <v>0</v>
          </cell>
          <cell r="H446">
            <v>69598</v>
          </cell>
          <cell r="I446">
            <v>0</v>
          </cell>
        </row>
        <row r="447">
          <cell r="G447">
            <v>0</v>
          </cell>
          <cell r="H447">
            <v>64758</v>
          </cell>
          <cell r="I447">
            <v>0</v>
          </cell>
        </row>
        <row r="448">
          <cell r="G448">
            <v>0</v>
          </cell>
          <cell r="H448">
            <v>33755</v>
          </cell>
          <cell r="I448">
            <v>0</v>
          </cell>
        </row>
        <row r="449">
          <cell r="G449">
            <v>0</v>
          </cell>
          <cell r="H449">
            <v>91475</v>
          </cell>
          <cell r="I449">
            <v>0</v>
          </cell>
        </row>
        <row r="450">
          <cell r="G450">
            <v>0</v>
          </cell>
          <cell r="H450">
            <v>73980</v>
          </cell>
          <cell r="I450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Y-WOR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  <sheetName val="ITEM"/>
      <sheetName val="조도계산서 _도서_"/>
      <sheetName val="인건비"/>
      <sheetName val="#REF"/>
      <sheetName val="내역"/>
      <sheetName val="MOTOR"/>
      <sheetName val="부하계산서"/>
      <sheetName val="횡배위치"/>
      <sheetName val="IMP(MAIN)"/>
      <sheetName val="IMP (REACTOR)"/>
      <sheetName val="견적시담(송포2공구)"/>
      <sheetName val="중기일위대가"/>
      <sheetName val="정부노임단가"/>
      <sheetName val="건축내역"/>
      <sheetName val="일위대가"/>
      <sheetName val="현황산출서"/>
      <sheetName val="Y-WORK"/>
      <sheetName val="B"/>
      <sheetName val="내역1"/>
      <sheetName val="여흥"/>
      <sheetName val="중기사용료"/>
      <sheetName val="설계명세서"/>
      <sheetName val="차액보증"/>
      <sheetName val="산#3-1"/>
      <sheetName val="부하(성남)"/>
      <sheetName val="TYPE-B 평균H"/>
      <sheetName val="실행예산"/>
      <sheetName val="출근부"/>
      <sheetName val="내역서"/>
      <sheetName val="WORK"/>
      <sheetName val="3BL공동구 수량"/>
      <sheetName val="현장지지물물량"/>
      <sheetName val="일반공사"/>
      <sheetName val="Sheet1"/>
      <sheetName val="표지"/>
      <sheetName val="DATA(BAC)"/>
      <sheetName val="별표 "/>
      <sheetName val="단가산출집계"/>
      <sheetName val="SE-611"/>
      <sheetName val="DS-LOAD"/>
      <sheetName val="금액내역서"/>
      <sheetName val="Sheet4"/>
      <sheetName val="ilch"/>
      <sheetName val="견적서"/>
      <sheetName val="을"/>
      <sheetName val="직노"/>
      <sheetName val="실행내역"/>
      <sheetName val="TABLE"/>
      <sheetName val="자재테이블"/>
      <sheetName val="원가"/>
      <sheetName val="단위중량"/>
      <sheetName val="ABUT수량-A1"/>
      <sheetName val="토사(PE)"/>
      <sheetName val="변화치수"/>
      <sheetName val="토공총괄집계"/>
      <sheetName val="I.설계조건"/>
      <sheetName val="수량산출서"/>
      <sheetName val="외자배분"/>
      <sheetName val="가시설(TYPE-A)"/>
      <sheetName val="1호맨홀가감수량"/>
      <sheetName val="1-1평균터파기고(1)"/>
      <sheetName val="1호맨홀수량산출"/>
      <sheetName val="지급자재"/>
      <sheetName val="단가"/>
      <sheetName val="시설물일위"/>
      <sheetName val="노임단가(0.3)"/>
      <sheetName val="노임단가"/>
      <sheetName val="9GNG운반"/>
      <sheetName val="단가표 (2)"/>
      <sheetName val="K1자재(3차등)"/>
      <sheetName val="도급및 실행내역"/>
      <sheetName val="내역서 "/>
      <sheetName val="재료집계"/>
      <sheetName val="2F 회의실견적(5_14 일대)"/>
      <sheetName val="Proposal"/>
      <sheetName val="BQ"/>
      <sheetName val="조인트"/>
      <sheetName val="신공"/>
      <sheetName val="내역표지"/>
      <sheetName val="CALCULATION"/>
      <sheetName val="General Data"/>
      <sheetName val="부대내역"/>
      <sheetName val="명세서"/>
      <sheetName val="조건표"/>
      <sheetName val="도"/>
      <sheetName val="플랜트 설치"/>
      <sheetName val="타공종이기"/>
      <sheetName val="Macro(전선)"/>
      <sheetName val="대비"/>
      <sheetName val="기계내역"/>
      <sheetName val="경비_원본"/>
      <sheetName val="CTEMCOST"/>
      <sheetName val="토목내역"/>
      <sheetName val="내력서"/>
      <sheetName val="투자효율분석"/>
      <sheetName val="壓降計算基本資料"/>
      <sheetName val="견적접수"/>
      <sheetName val="견적내역서"/>
      <sheetName val="교각계산"/>
      <sheetName val="방송노임"/>
      <sheetName val="토공"/>
      <sheetName val="집계표"/>
      <sheetName val="단가대비"/>
      <sheetName val="보집계표"/>
      <sheetName val="정렬"/>
      <sheetName val="자판실행"/>
      <sheetName val="원형맨홀수량"/>
      <sheetName val="spec1"/>
      <sheetName val="일위대가목차"/>
      <sheetName val="단가대비표"/>
      <sheetName val="DATA1"/>
      <sheetName val="Total"/>
      <sheetName val="깨기"/>
      <sheetName val="단가조서"/>
      <sheetName val="착공계"/>
      <sheetName val="근생APT-신마감"/>
      <sheetName val="복지관_FIART"/>
      <sheetName val="근생APT-FIART"/>
      <sheetName val="근생-FIART"/>
      <sheetName val="금액"/>
      <sheetName val="말뚝물량"/>
      <sheetName val="U-TYPE(1)"/>
      <sheetName val="FOOTING단면력"/>
      <sheetName val="JOINT1"/>
      <sheetName val="Sheet3 (2)"/>
      <sheetName val="123"/>
      <sheetName val="cable"/>
      <sheetName val="안정검토"/>
      <sheetName val="소비자가"/>
      <sheetName val="콘크리트 블록 유형별 수량"/>
      <sheetName val="6PILE  (돌출)"/>
      <sheetName val="2002계약현황"/>
      <sheetName val="하수실행"/>
      <sheetName val="계산중"/>
      <sheetName val="공사원가계산서"/>
      <sheetName val="8.PILE  (돌출)"/>
      <sheetName val="D25"/>
      <sheetName val="D16"/>
      <sheetName val="D22"/>
      <sheetName val="위치조서"/>
      <sheetName val="자재단가 산출근거"/>
      <sheetName val="노임"/>
      <sheetName val="N賃率-職"/>
      <sheetName val="Sheet1 (2)"/>
      <sheetName val="터파기및재료"/>
      <sheetName val=" 견적서"/>
      <sheetName val="사각맨홀"/>
      <sheetName val="1단계"/>
      <sheetName val="계약내력"/>
      <sheetName val="조도계산서_(도서)"/>
      <sheetName val="조도계산서__도서_"/>
      <sheetName val="IMP_(REACTOR)"/>
      <sheetName val="3BL공동구_수량"/>
      <sheetName val="별표_"/>
      <sheetName val="2F_회의실견적(5_14_일대)"/>
      <sheetName val="General_Data"/>
      <sheetName val="TYPE-B_평균H"/>
      <sheetName val="단가표 "/>
      <sheetName val="c_balju"/>
      <sheetName val="erl-b"/>
      <sheetName val="경산"/>
      <sheetName val="년도별시공"/>
      <sheetName val="입력DATA"/>
      <sheetName val="바닥판"/>
      <sheetName val="일위대가(계측기설치)"/>
      <sheetName val="수량산출"/>
      <sheetName val="가시설단위수량"/>
      <sheetName val="J형측구단위수량"/>
      <sheetName val="부대tu"/>
      <sheetName val="2002상반기노임기준"/>
      <sheetName val="2.내역서"/>
      <sheetName val="횡배수관"/>
      <sheetName val="관급단가"/>
      <sheetName val="전기일위대가"/>
      <sheetName val="추가및 공제(방파제)"/>
      <sheetName val="수문보고"/>
      <sheetName val="INPUT"/>
      <sheetName val="D-3503"/>
      <sheetName val="공종별 집계"/>
      <sheetName val="단면가정"/>
      <sheetName val="환률"/>
      <sheetName val="가공비"/>
      <sheetName val="밸브설치"/>
      <sheetName val="원가계산서"/>
      <sheetName val="교각1"/>
      <sheetName val="토공,기초"/>
      <sheetName val="dike도수로"/>
      <sheetName val="재집"/>
      <sheetName val="직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적용"/>
      <sheetName val="1.자재집계표"/>
      <sheetName val="위치조서"/>
      <sheetName val="3-2.배수관 총"/>
      <sheetName val="3-2-1.횡배수집계"/>
      <sheetName val="3-2-1-1횡배수관공"/>
      <sheetName val="3-2-2 흄관 날개벽"/>
      <sheetName val="3-2-3 종배수관"/>
      <sheetName val="3-2-4집수정"/>
      <sheetName val="(3-2-4-1집수정)"/>
      <sheetName val="(3-2-4-2종배수 단수)"/>
      <sheetName val="3-2-5.도수로"/>
      <sheetName val="3-2-6.맹암거"/>
      <sheetName val="3-3.암거공"/>
      <sheetName val="3-3-1.암거돌붙임"/>
      <sheetName val="3-3-2 암거 날개벽"/>
      <sheetName val="3-3-3 날개벽 공제량"/>
      <sheetName val="3-4옹벽공"/>
      <sheetName val="3-4-1.옹벽평균(H)"/>
      <sheetName val="3-5-1.석측공"/>
      <sheetName val="4-1.수량총괄표"/>
      <sheetName val="4-2.포장수량집계"/>
      <sheetName val="4-3.본선포장수량"/>
      <sheetName val="4-4.구조물간 포장"/>
      <sheetName val="4-5.포장단위수량"/>
      <sheetName val="(4-6.구조물 증감 단수)"/>
      <sheetName val="(4-7.접속설치율및 TL값)"/>
      <sheetName val="5.부대공"/>
      <sheetName val="5-1.부대공"/>
      <sheetName val="5.차선도색"/>
      <sheetName val="5-2.부대공 (3)"/>
      <sheetName val="Module1"/>
      <sheetName val="Sheet1"/>
      <sheetName val="영동(D)"/>
      <sheetName val="I一般比"/>
      <sheetName val="원가계산서"/>
      <sheetName val="ABUT수량-A1"/>
      <sheetName val="Sheet1 (2)"/>
      <sheetName val="#REF"/>
      <sheetName val="G.R300경비"/>
      <sheetName val="수량산출서"/>
      <sheetName val="을"/>
      <sheetName val="내역"/>
      <sheetName val="집계표"/>
      <sheetName val="내역서"/>
      <sheetName val="입출재고현황 (2)"/>
      <sheetName val="미드수량"/>
      <sheetName val="화재 탐지 설비"/>
      <sheetName val="DATA"/>
      <sheetName val="장비가동"/>
      <sheetName val="tggwan(mac)"/>
      <sheetName val="Macro1"/>
      <sheetName val="접속도로1"/>
      <sheetName val="70%"/>
      <sheetName val="제출내역 (2)"/>
      <sheetName val="표지 (2)"/>
      <sheetName val="BQ_Utl_Off"/>
      <sheetName val="부하계산서"/>
      <sheetName val="부하(성남)"/>
      <sheetName val="토공(완충)"/>
      <sheetName val="수량집계총계"/>
      <sheetName val="교각계산"/>
      <sheetName val="일위대가-2"/>
      <sheetName val="조도계산서 (도서)"/>
      <sheetName val="플랜트 설치"/>
      <sheetName val="Inst."/>
      <sheetName val="설계예산서1"/>
      <sheetName val="일위목록"/>
      <sheetName val="품셈총괄표"/>
      <sheetName val="실행철강하도"/>
      <sheetName val="Y-WORK"/>
      <sheetName val="횡배수관집현황(2공구)"/>
      <sheetName val="과천MAIN"/>
      <sheetName val="평균높이산출근거"/>
      <sheetName val="총괄표"/>
      <sheetName val="기계경비(시간당)"/>
      <sheetName val="램머"/>
      <sheetName val="조인트"/>
      <sheetName val="물가시세"/>
    </sheetNames>
    <sheetDataSet>
      <sheetData sheetId="0"/>
      <sheetData sheetId="1" refreshError="1"/>
      <sheetData sheetId="2" refreshError="1">
        <row r="8">
          <cell r="J8">
            <v>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(가로)"/>
      <sheetName val="총괄표(세로)"/>
      <sheetName val="원가계산서 (건축)"/>
      <sheetName val="집계표"/>
      <sheetName val="공종별집계표"/>
      <sheetName val="건축공사 내역"/>
      <sheetName val="일위대가목록"/>
      <sheetName val="일위대가"/>
      <sheetName val="중기일위대가목록"/>
      <sheetName val="중기일위대가"/>
      <sheetName val="단가대비표"/>
      <sheetName val="산출표지"/>
      <sheetName val="내부 향토역사관"/>
    </sheetNames>
    <sheetDataSet>
      <sheetData sheetId="0" refreshError="1"/>
      <sheetData sheetId="1">
        <row r="20">
          <cell r="J20" t="str">
            <v/>
          </cell>
        </row>
      </sheetData>
      <sheetData sheetId="2">
        <row r="5">
          <cell r="G5">
            <v>78746261</v>
          </cell>
        </row>
        <row r="8">
          <cell r="G8">
            <v>78746261</v>
          </cell>
        </row>
        <row r="15">
          <cell r="AA15">
            <v>168245051</v>
          </cell>
          <cell r="AB15">
            <v>3</v>
          </cell>
        </row>
        <row r="27">
          <cell r="G27">
            <v>22859296</v>
          </cell>
        </row>
        <row r="32">
          <cell r="G32">
            <v>199860280</v>
          </cell>
        </row>
        <row r="34">
          <cell r="G34">
            <v>219846000</v>
          </cell>
        </row>
      </sheetData>
      <sheetData sheetId="3">
        <row r="5">
          <cell r="L5">
            <v>146193731</v>
          </cell>
        </row>
      </sheetData>
      <sheetData sheetId="4">
        <row r="5">
          <cell r="B5" t="str">
            <v>건축공사</v>
          </cell>
        </row>
      </sheetData>
      <sheetData sheetId="5">
        <row r="6">
          <cell r="D6" t="str">
            <v/>
          </cell>
        </row>
        <row r="7">
          <cell r="D7" t="str">
            <v>3개월</v>
          </cell>
        </row>
        <row r="29">
          <cell r="D29" t="str">
            <v/>
          </cell>
        </row>
        <row r="30">
          <cell r="D30" t="str">
            <v>철근부식 단면복구보수, t=50mm</v>
          </cell>
        </row>
        <row r="31">
          <cell r="D31" t="str">
            <v>단면보수, t=30mm</v>
          </cell>
        </row>
        <row r="32">
          <cell r="D32" t="str">
            <v>기둥부</v>
          </cell>
        </row>
        <row r="33">
          <cell r="D33" t="str">
            <v/>
          </cell>
        </row>
        <row r="34">
          <cell r="D34" t="str">
            <v/>
          </cell>
        </row>
        <row r="35">
          <cell r="D35" t="str">
            <v>SLAB, CF-72(1겹)</v>
          </cell>
        </row>
        <row r="36">
          <cell r="D36" t="str">
            <v>SLAB, NR-73(1겹)</v>
          </cell>
        </row>
        <row r="37">
          <cell r="D37" t="str">
            <v>보, NR-73(1겹)</v>
          </cell>
        </row>
        <row r="38">
          <cell r="D38" t="str">
            <v>기둥, NR-73(1겹)</v>
          </cell>
        </row>
        <row r="39">
          <cell r="D39" t="str">
            <v>보- 에폭시충진/내열도료/STUD ANCHOR 포함</v>
          </cell>
        </row>
        <row r="40">
          <cell r="D40" t="str">
            <v/>
          </cell>
        </row>
        <row r="52">
          <cell r="D52" t="str">
            <v>150*150*7*10</v>
          </cell>
        </row>
        <row r="53">
          <cell r="D53" t="str">
            <v>300*150*6.5*9</v>
          </cell>
        </row>
        <row r="54">
          <cell r="D54" t="str">
            <v>T=15- 기둥,보</v>
          </cell>
        </row>
        <row r="55">
          <cell r="D55" t="str">
            <v>T=10</v>
          </cell>
        </row>
        <row r="56">
          <cell r="D56" t="str">
            <v>T=9</v>
          </cell>
        </row>
        <row r="57">
          <cell r="D57" t="str">
            <v>HSL-3, M16(삽입깊이 120mm이상)</v>
          </cell>
        </row>
        <row r="58">
          <cell r="D58" t="str">
            <v/>
          </cell>
        </row>
        <row r="59">
          <cell r="D59" t="str">
            <v>2회. 1종</v>
          </cell>
        </row>
        <row r="60">
          <cell r="D60" t="str">
            <v>철재면 2회. 1급</v>
          </cell>
        </row>
        <row r="61">
          <cell r="D61" t="str">
            <v>W=150, 철골빔(보)+콘크리트 접착</v>
          </cell>
        </row>
        <row r="75">
          <cell r="D75" t="str">
            <v/>
          </cell>
        </row>
        <row r="76">
          <cell r="D76" t="str">
            <v/>
          </cell>
        </row>
        <row r="77">
          <cell r="D77" t="str">
            <v/>
          </cell>
        </row>
        <row r="78">
          <cell r="D78" t="str">
            <v>인력</v>
          </cell>
        </row>
        <row r="79">
          <cell r="D79" t="str">
            <v>소형브레이커25kg</v>
          </cell>
        </row>
        <row r="98">
          <cell r="D98" t="str">
            <v/>
          </cell>
        </row>
        <row r="99">
          <cell r="D99" t="str">
            <v>폐벽돌,폐석재 등</v>
          </cell>
        </row>
        <row r="100">
          <cell r="D100" t="str">
            <v>50km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(가로)"/>
      <sheetName val="총괄표(세로)"/>
      <sheetName val="원가계산서 (건축)"/>
      <sheetName val="집계표"/>
      <sheetName val="공종별집계표"/>
      <sheetName val="건축공사 내역"/>
      <sheetName val="일위대가목록"/>
      <sheetName val="일위대가"/>
      <sheetName val="중기일위대가목록"/>
      <sheetName val="중기일위대가"/>
      <sheetName val="단가대비표"/>
      <sheetName val="산출표지"/>
      <sheetName val="내부 향토역사관"/>
    </sheetNames>
    <sheetDataSet>
      <sheetData sheetId="0"/>
      <sheetData sheetId="1"/>
      <sheetData sheetId="2">
        <row r="5">
          <cell r="G5">
            <v>130528839</v>
          </cell>
        </row>
        <row r="9">
          <cell r="G9">
            <v>27792860</v>
          </cell>
        </row>
        <row r="13">
          <cell r="G13">
            <v>276255</v>
          </cell>
        </row>
        <row r="35">
          <cell r="G35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VXXXXX"/>
      <sheetName val="적용대가"/>
      <sheetName val="지수내역"/>
      <sheetName val="노(97.1,97.9,98.1)"/>
      <sheetName val="조경적용"/>
      <sheetName val="조경내역"/>
      <sheetName val="기계적용"/>
      <sheetName val="기계내역"/>
      <sheetName val="계장적용 "/>
      <sheetName val="계장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VXXXXX"/>
      <sheetName val="적용대가"/>
      <sheetName val="지수내역"/>
      <sheetName val="노(97.1,97.9,98.1)"/>
      <sheetName val="조경적용"/>
      <sheetName val="조경내역"/>
      <sheetName val="기계적용"/>
      <sheetName val="기계내역"/>
      <sheetName val="계장적용 "/>
      <sheetName val="계장내역"/>
      <sheetName val="토목주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횡배표지"/>
      <sheetName val="횡배수량집계(총)"/>
      <sheetName val="횡배수량집계(1공구)"/>
      <sheetName val="횡배산근1(1공구)"/>
      <sheetName val="횡배산근2(1공구)"/>
      <sheetName val="횡평균높이산근1(1공구)"/>
      <sheetName val="횡배수량집계(2공구)"/>
      <sheetName val="횡배산근1(2공구)"/>
      <sheetName val="횡배산근2(2공구)"/>
      <sheetName val="횡배산근3(2공구)"/>
      <sheetName val="횡배산근4(2공구)"/>
      <sheetName val="횡배산근5(2공구)"/>
      <sheetName val="TYPE-1"/>
      <sheetName val="TYPE-3"/>
      <sheetName val="집수정표지(1공구)"/>
      <sheetName val="집수정표지(2공구)"/>
      <sheetName val="집수정0.7 0.7"/>
      <sheetName val="집수정0.7 0.7토공"/>
      <sheetName val="집수정1.0 1.0"/>
      <sheetName val="집수정1.0 1.0토공"/>
      <sheetName val="집수정1.0 1.3"/>
      <sheetName val="집수정1.0 1.3토공"/>
      <sheetName val="집수정1.4 1.5"/>
      <sheetName val="집수정1.4 1.5토공"/>
      <sheetName val="집수정1.5 1.2"/>
      <sheetName val="집수정1.5 1.2토공"/>
      <sheetName val="집수정1.2 1.2 (2공구)"/>
      <sheetName val="집수정1.2 1.2토공(2공구)"/>
      <sheetName val="집수정1.0 0.8(2공구)"/>
      <sheetName val="집수정1.0 0.8토공(2공구)"/>
      <sheetName val="집수정1.0 1.3(2공구)"/>
      <sheetName val="집수정1.5 1.3토공(2공구)"/>
      <sheetName val="종배표지"/>
      <sheetName val="종배수관위치(1공구)"/>
      <sheetName val="종배수관위치(2공구)"/>
      <sheetName val="횡배수관집현황(1공구)"/>
      <sheetName val="횡배수관집현황(2공구)"/>
      <sheetName val="면벽(2공구)"/>
      <sheetName val="집수정수량집계표(1공구)"/>
      <sheetName val="집수정수량집계표(2공구)"/>
      <sheetName val="종배수관집계(1공구)"/>
      <sheetName val="종배수관집계(2공구)"/>
      <sheetName val="000000"/>
      <sheetName val="표지1"/>
      <sheetName val="Sheet2"/>
      <sheetName val="설계설명서"/>
      <sheetName val="Sheet3 (2)"/>
      <sheetName val="설계예산서"/>
      <sheetName val="운반거리표"/>
      <sheetName val="예정공정(6개월)"/>
      <sheetName val="관급자재간지"/>
      <sheetName val="집계표"/>
      <sheetName val="자재집계간지"/>
      <sheetName val="자재집계"/>
      <sheetName val="토공간지"/>
      <sheetName val="토공집계표"/>
      <sheetName val="토공토적집계"/>
      <sheetName val="토적계산서"/>
      <sheetName val="축조공간지"/>
      <sheetName val="석축자재집계"/>
      <sheetName val="석축수량집계"/>
      <sheetName val="석축단위수량"/>
      <sheetName val="피복석전개도"/>
      <sheetName val="피복석평균높이"/>
      <sheetName val="끝마무리"/>
      <sheetName val="포장공간지"/>
      <sheetName val="포장공집계"/>
      <sheetName val="포장재료집계"/>
      <sheetName val="포장수량집계 "/>
      <sheetName val="상치포장"/>
      <sheetName val="상치포장토적"/>
      <sheetName val="상치포장 (2)"/>
      <sheetName val="접속포장토적"/>
      <sheetName val="신축이음"/>
      <sheetName val="수량산출"/>
      <sheetName val="DATE"/>
      <sheetName val="Sheet1"/>
      <sheetName val="횡배수관집현황_2공구_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인건비"/>
      <sheetName val="수로단위수량"/>
      <sheetName val="토목내역서"/>
      <sheetName val="설계명세서"/>
      <sheetName val="예산명세서"/>
      <sheetName val="자료입력"/>
      <sheetName val="DATA"/>
      <sheetName val="데이타"/>
      <sheetName val="단위수량"/>
      <sheetName val="날개벽"/>
      <sheetName val="설비"/>
      <sheetName val="자재단가"/>
      <sheetName val="노임단가 "/>
      <sheetName val="맨홀"/>
      <sheetName val="접속도로1"/>
      <sheetName val="공사비증감"/>
      <sheetName val="작업금지"/>
      <sheetName val="일위대가"/>
      <sheetName val="건축내역"/>
      <sheetName val="조건표"/>
      <sheetName val="노임단가"/>
      <sheetName val="요율"/>
      <sheetName val="경산"/>
      <sheetName val="9811"/>
      <sheetName val="배수관"/>
      <sheetName val="계약내역서"/>
      <sheetName val="종배수관면벽구"/>
      <sheetName val="2공구자재집"/>
      <sheetName val="인건비 "/>
      <sheetName val="터파기및재료"/>
      <sheetName val="#REF"/>
      <sheetName val="Sheet1 (2)"/>
      <sheetName val="비탈면보호공수량산출"/>
      <sheetName val="I一般比"/>
      <sheetName val="내역"/>
      <sheetName val="재료비"/>
      <sheetName val="종배수관(신)"/>
      <sheetName val="7단가"/>
      <sheetName val="횡배수관"/>
      <sheetName val="피벗테이블데이터분석"/>
      <sheetName val="단가"/>
      <sheetName val="토공"/>
      <sheetName val="기존단가 (2)"/>
      <sheetName val="집수A"/>
      <sheetName val="맨홀조서"/>
      <sheetName val="적용단위길이"/>
      <sheetName val="날개수량1.5"/>
      <sheetName val="96보완계획7.12"/>
      <sheetName val="매설지선굴착"/>
      <sheetName val="단가조사"/>
      <sheetName val="공사요율"/>
      <sheetName val="조도계산"/>
      <sheetName val="코드표"/>
      <sheetName val="내역서"/>
      <sheetName val="산근1"/>
      <sheetName val="장비"/>
      <sheetName val="노무"/>
      <sheetName val="자재"/>
      <sheetName val="노임단가(0.3)"/>
      <sheetName val="AL공사(원)"/>
      <sheetName val="개소별수량산출"/>
      <sheetName val="식재인부"/>
      <sheetName val="작업시작"/>
      <sheetName val="본선부단위수량"/>
      <sheetName val="송전기본"/>
      <sheetName val="노무비"/>
      <sheetName val="식재가격"/>
      <sheetName val="식재총괄"/>
      <sheetName val="일위목록"/>
      <sheetName val="N賃率-職"/>
      <sheetName val="자재테이블"/>
      <sheetName val="교각계산"/>
      <sheetName val="종배수관면벽신"/>
      <sheetName val="노임"/>
      <sheetName val="전선,전선관수량"/>
      <sheetName val="자료"/>
      <sheetName val="측량요율"/>
      <sheetName val="수목표준대가"/>
      <sheetName val="참조"/>
      <sheetName val="노무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 refreshError="1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원가"/>
      <sheetName val="차액보증"/>
      <sheetName val="N賃率-職"/>
      <sheetName val="Sheet1"/>
      <sheetName val="개소별수량산출"/>
      <sheetName val="서식"/>
      <sheetName val="재료표"/>
      <sheetName val="제안서"/>
      <sheetName val="완도수~1"/>
      <sheetName val="횡배수관집현황(2공구)"/>
      <sheetName val="기둥(원형)"/>
      <sheetName val="기초공"/>
      <sheetName val="단위중량"/>
      <sheetName val="경산"/>
      <sheetName val="노임단가"/>
      <sheetName val="적용건축"/>
      <sheetName val="단가조사"/>
      <sheetName val="직접수량"/>
      <sheetName val="단가조서"/>
      <sheetName val="2공구산출내역"/>
      <sheetName val="PSCbeam설계"/>
      <sheetName val="물가자료"/>
      <sheetName val="공통가설"/>
      <sheetName val="피벗테이블데이터분석"/>
      <sheetName val="적용단위길이"/>
      <sheetName val="일위대가서식"/>
      <sheetName val="인건-측정"/>
      <sheetName val="내역서"/>
      <sheetName val="공사개요"/>
      <sheetName val="배관내역"/>
      <sheetName val="단가대비표"/>
      <sheetName val="일위대가목록"/>
      <sheetName val="데리네이타현황"/>
      <sheetName val="단가표"/>
      <sheetName val="front"/>
      <sheetName val="단가표 (2)"/>
      <sheetName val="기존단가 (2)"/>
      <sheetName val="주소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수산정"/>
      <sheetName val="기타산정"/>
      <sheetName val="조정산출표"/>
      <sheetName val="적용비대상"/>
      <sheetName val="적용건축"/>
      <sheetName val="지수건축"/>
      <sheetName val="건축목록"/>
      <sheetName val="설비목록"/>
      <sheetName val="기계경비991"/>
      <sheetName val="원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VXXXXX"/>
      <sheetName val="적용대가"/>
      <sheetName val="지수내역"/>
      <sheetName val="노(97.1,97.9,98.1)"/>
      <sheetName val="적용건축"/>
      <sheetName val="일위대가"/>
      <sheetName val="수토공단위당"/>
      <sheetName val="COL"/>
      <sheetName val="인건-측정"/>
      <sheetName val="경산"/>
      <sheetName val="Baby일위대가"/>
      <sheetName val="우수공집계"/>
      <sheetName val="공정율"/>
      <sheetName val="pldt"/>
      <sheetName val="건집"/>
      <sheetName val="건축"/>
      <sheetName val="기설집"/>
      <sheetName val="설집"/>
      <sheetName val="내역서"/>
      <sheetName val="Sheet5"/>
      <sheetName val="단가산출"/>
      <sheetName val="내역서(삼호)"/>
      <sheetName val="내역"/>
      <sheetName val="원가"/>
      <sheetName val="기계내역"/>
      <sheetName val="직접수량"/>
      <sheetName val="처리단락"/>
      <sheetName val="건축부하"/>
      <sheetName val="약전닥트"/>
      <sheetName val="일지-H"/>
      <sheetName val="#REF"/>
      <sheetName val="김포IO"/>
      <sheetName val="LD"/>
      <sheetName val="FA설치명세"/>
      <sheetName val="QandAJunior"/>
      <sheetName val="전기공사일위대가"/>
      <sheetName val="저"/>
      <sheetName val="쌍송교"/>
      <sheetName val="FD"/>
      <sheetName val="99관저"/>
      <sheetName val="철거산출근거"/>
      <sheetName val="KKK"/>
      <sheetName val="FB25JN"/>
      <sheetName val="자재비"/>
      <sheetName val="단가조사"/>
      <sheetName val="견적서"/>
      <sheetName val="도로단위당"/>
      <sheetName val="J형측구단위수량"/>
      <sheetName val="피벗테이블데이터분석"/>
      <sheetName val="적용단위길이"/>
      <sheetName val="수량산출서"/>
      <sheetName val="산출-설비"/>
      <sheetName val="단가표 (2)"/>
      <sheetName val="일위대가서식"/>
      <sheetName val="대비2"/>
      <sheetName val="아파트건축"/>
      <sheetName val="영창26"/>
      <sheetName val="J直材4"/>
      <sheetName val="외주비"/>
      <sheetName val="토목공사"/>
      <sheetName val="횡배수관집현황(2공구)"/>
      <sheetName val="단가"/>
      <sheetName val="N賃率-職"/>
      <sheetName val="2공구산출내역"/>
      <sheetName val="표지"/>
      <sheetName val="중기"/>
      <sheetName val="수공기"/>
      <sheetName val="단가산출서"/>
      <sheetName val="Sheet3"/>
      <sheetName val="주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 refreshError="1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수관총"/>
      <sheetName val="위치조서"/>
      <sheetName val="횡배수집계"/>
      <sheetName val="면벽집계"/>
      <sheetName val="흄관 날개벽"/>
      <sheetName val="종배수관"/>
      <sheetName val="배수관단위"/>
      <sheetName val="면벽 단수)"/>
      <sheetName val="Module1"/>
      <sheetName val="직노"/>
      <sheetName val="갑지"/>
      <sheetName val="자료입력"/>
      <sheetName val="횡배수관수량총"/>
      <sheetName val="횡배수관수량"/>
      <sheetName val="횡배수관위치조서"/>
      <sheetName val="횡배수관"/>
      <sheetName val="평균높이산출근거"/>
      <sheetName val="적용단위길이"/>
      <sheetName val="횡배수관날개수량(구배1.5)"/>
      <sheetName val="횡배수관날개벽공제토&amp;공제떼산출식"/>
      <sheetName val="면벽"/>
      <sheetName val="집수정수량집계표"/>
      <sheetName val="집수정수량조서"/>
      <sheetName val="집수정"/>
      <sheetName val="종배수관수량"/>
      <sheetName val="종배수관위치조서"/>
      <sheetName val="종배수관면벽구"/>
      <sheetName val="종배수관(구)"/>
      <sheetName val="종배수관면벽신"/>
      <sheetName val="종배수관(신)"/>
      <sheetName val="맹암거수량집계표"/>
      <sheetName val="맹암거단위수량(토사)"/>
      <sheetName val="맹암거단위수량(암)"/>
      <sheetName val="맹암거단위수량(절성토경계부)"/>
      <sheetName val="맹암거위치조서"/>
      <sheetName val="특수기호강도거푸집"/>
      <sheetName val="피벗테이블데이터분석"/>
      <sheetName val="Dialog3"/>
      <sheetName val="조언자"/>
      <sheetName val="횡배수관토공수량"/>
      <sheetName val="일위대가(가설)"/>
      <sheetName val="을지"/>
      <sheetName val="암거날개벽재료집계"/>
      <sheetName val="배수관공"/>
      <sheetName val="일위대가-2"/>
      <sheetName val="내역서적용"/>
      <sheetName val="Baby일위대가"/>
      <sheetName val="FB25JN"/>
      <sheetName val="설계예시"/>
      <sheetName val="노임단가"/>
      <sheetName val="DATE"/>
      <sheetName val="단위수량"/>
      <sheetName val="맨홀수량산출"/>
      <sheetName val="8.PILE  (돌출)"/>
      <sheetName val="3.바닥판설계"/>
      <sheetName val="낙찰표"/>
      <sheetName val="횡날개수집"/>
      <sheetName val="일위대가(계측기설치)"/>
      <sheetName val="ABUT수량-A1"/>
      <sheetName val="배수집계"/>
      <sheetName val="횡배수량집계"/>
      <sheetName val="횡배위치"/>
      <sheetName val="토공"/>
      <sheetName val="날개벽"/>
      <sheetName val="TYPE-1"/>
      <sheetName val="TYPE-2"/>
      <sheetName val="TYPE-3"/>
      <sheetName val="집수정 "/>
      <sheetName val="집수정TYPE1"/>
      <sheetName val="집수정TYPE2"/>
      <sheetName val="맨홀수량집계표"/>
      <sheetName val="맨홀위치및연장조서"/>
      <sheetName val="맨훌수량산출근거"/>
      <sheetName val="맨홀터파기"/>
      <sheetName val="빗물받이수량집계"/>
      <sheetName val="빗물받이단위수량"/>
      <sheetName val="집수정(주택용)집계"/>
      <sheetName val="집수정(주택용)단위수량"/>
      <sheetName val="Sheet5"/>
      <sheetName val="계산중"/>
      <sheetName val="배수관공집계"/>
      <sheetName val="Sheet2"/>
      <sheetName val="Sheet3"/>
      <sheetName val="내역표지"/>
      <sheetName val="원가"/>
      <sheetName val="내역서(삼호)"/>
      <sheetName val="날개수량1.5"/>
      <sheetName val="접속도로1"/>
      <sheetName val="COL"/>
      <sheetName val="세동별비상"/>
      <sheetName val="단가표 (2)"/>
      <sheetName val="상수도토공집계표"/>
      <sheetName val="부하"/>
      <sheetName val="내역서"/>
      <sheetName val="일위대가"/>
      <sheetName val="노무비단가"/>
      <sheetName val="내역"/>
      <sheetName val="수량총괄"/>
      <sheetName val="표  지"/>
      <sheetName val="자료"/>
      <sheetName val="공사개요"/>
      <sheetName val="매입세율"/>
      <sheetName val="9GNG운반"/>
      <sheetName val="적용토목"/>
      <sheetName val="DATA"/>
      <sheetName val="입찰안"/>
      <sheetName val="지급융통"/>
      <sheetName val="목차"/>
      <sheetName val="품셈총괄표"/>
      <sheetName val="품셈TABLE"/>
      <sheetName val="미드수량"/>
      <sheetName val="코드일람표"/>
      <sheetName val="전신환매도율"/>
      <sheetName val="수문일1"/>
      <sheetName val="설 계"/>
      <sheetName val="아파트"/>
      <sheetName val="시중노임단가"/>
      <sheetName val="98수문일위"/>
      <sheetName val="적용건축"/>
      <sheetName val="일반공사"/>
      <sheetName val="횡배수관집현황(2공구)"/>
      <sheetName val="06 일위대가목록"/>
      <sheetName val="집계표"/>
      <sheetName val="INPUT"/>
      <sheetName val="빗물받이(910-510-410)"/>
      <sheetName val="데리네이타현황"/>
      <sheetName val="ITEM"/>
      <sheetName val="본공사"/>
      <sheetName val="식재인부"/>
      <sheetName val="교통대책내역"/>
      <sheetName val="경비_원본"/>
      <sheetName val="연부97-1"/>
      <sheetName val="갑지1"/>
      <sheetName val="프로젝트"/>
      <sheetName val="을"/>
      <sheetName val="내역서전체"/>
      <sheetName val="대로근거"/>
      <sheetName val="내역(전력)"/>
      <sheetName val="관급단가"/>
      <sheetName val="철거산출근거"/>
      <sheetName val="CODE"/>
      <sheetName val="옹벽현"/>
      <sheetName val="품셈"/>
      <sheetName val="제수변 수량집계표(보통)"/>
      <sheetName val="기둥(원형)"/>
      <sheetName val="기초공"/>
      <sheetName val="000000"/>
      <sheetName val="표지1"/>
      <sheetName val="설계설명서"/>
      <sheetName val="Sheet3 (2)"/>
      <sheetName val="설계예산서"/>
      <sheetName val="운반거리표"/>
      <sheetName val="예정공정(6개월)"/>
      <sheetName val="관급자재간지"/>
      <sheetName val="자재집계간지"/>
      <sheetName val="자재집계"/>
      <sheetName val="토공간지"/>
      <sheetName val="토공집계표"/>
      <sheetName val="토공토적집계"/>
      <sheetName val="토적계산서"/>
      <sheetName val="축조공간지"/>
      <sheetName val="석축자재집계"/>
      <sheetName val="석축수량집계"/>
      <sheetName val="석축단위수량"/>
      <sheetName val="피복석전개도"/>
      <sheetName val="피복석평균높이"/>
      <sheetName val="끝마무리"/>
      <sheetName val="포장공간지"/>
      <sheetName val="포장공집계"/>
      <sheetName val="포장재료집계"/>
      <sheetName val="포장수량집계 "/>
      <sheetName val="상치포장"/>
      <sheetName val="상치포장토적"/>
      <sheetName val="상치포장 (2)"/>
      <sheetName val="접속포장토적"/>
      <sheetName val="신축이음"/>
      <sheetName val="EACT10"/>
      <sheetName val="unit 4"/>
      <sheetName val="단가표"/>
      <sheetName val="PIPE(UG)내역"/>
      <sheetName val="원가계산서"/>
      <sheetName val="일위대가서식"/>
      <sheetName val="건축공사실행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/>
      <sheetData sheetId="36" refreshError="1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횡배표지"/>
      <sheetName val="횡배수량집계(총)"/>
      <sheetName val="횡배수량집계(1공구)"/>
      <sheetName val="횡배산근1(1공구)"/>
      <sheetName val="횡배산근2(1공구)"/>
      <sheetName val="횡평균높이산근1(1공구)"/>
      <sheetName val="횡배수량집계(2공구)"/>
      <sheetName val="횡배산근1(2공구)"/>
      <sheetName val="횡배산근2(2공구)"/>
      <sheetName val="횡배산근3(2공구)"/>
      <sheetName val="횡배산근4(2공구)"/>
      <sheetName val="횡배산근5(2공구)"/>
      <sheetName val="TYPE-1"/>
      <sheetName val="TYPE-3"/>
      <sheetName val="집수정표지(1공구)"/>
      <sheetName val="집수정표지(2공구)"/>
      <sheetName val="집수정0.7 0.7"/>
      <sheetName val="집수정0.7 0.7토공"/>
      <sheetName val="집수정1.0 1.0"/>
      <sheetName val="집수정1.0 1.0토공"/>
      <sheetName val="집수정1.0 1.3"/>
      <sheetName val="집수정1.0 1.3토공"/>
      <sheetName val="집수정1.4 1.5"/>
      <sheetName val="집수정1.4 1.5토공"/>
      <sheetName val="집수정1.5 1.2"/>
      <sheetName val="집수정1.5 1.2토공"/>
      <sheetName val="집수정1.2 1.2 (2공구)"/>
      <sheetName val="집수정1.2 1.2토공(2공구)"/>
      <sheetName val="집수정1.0 0.8(2공구)"/>
      <sheetName val="집수정1.0 0.8토공(2공구)"/>
      <sheetName val="집수정1.0 1.3(2공구)"/>
      <sheetName val="집수정1.5 1.3토공(2공구)"/>
      <sheetName val="종배표지"/>
      <sheetName val="종배수관위치(1공구)"/>
      <sheetName val="종배수관위치(2공구)"/>
      <sheetName val="횡배수관집현황(1공구)"/>
      <sheetName val="횡배수관집현황(2공구)"/>
      <sheetName val="면벽(2공구)"/>
      <sheetName val="집수정수량집계표(1공구)"/>
      <sheetName val="집수정수량집계표(2공구)"/>
      <sheetName val="종배수관집계(1공구)"/>
      <sheetName val="종배수관집계(2공구)"/>
      <sheetName val="투찰"/>
      <sheetName val="Sheet1 (2)"/>
      <sheetName val="인건비"/>
      <sheetName val="단가"/>
      <sheetName val="노무비"/>
      <sheetName val="순공사비"/>
      <sheetName val="DATE"/>
      <sheetName val="금액"/>
      <sheetName val="#REF"/>
      <sheetName val="배수관"/>
      <sheetName val="노임단가"/>
      <sheetName val="위치조서"/>
      <sheetName val="Tool"/>
      <sheetName val="FB25JN"/>
      <sheetName val="노임"/>
      <sheetName val="I一般比"/>
      <sheetName val="변경공사비"/>
      <sheetName val="변경단가집계"/>
      <sheetName val="TIE-IN"/>
      <sheetName val="수수료율표"/>
      <sheetName val="내역서"/>
      <sheetName val="건축(산출)"/>
      <sheetName val="토목(산출)"/>
      <sheetName val="부대공사"/>
      <sheetName val="변경내역"/>
      <sheetName val="총괄"/>
      <sheetName val="수량산출"/>
      <sheetName val="직노"/>
      <sheetName val="날개수량1.5"/>
      <sheetName val="변경집계2"/>
      <sheetName val="사급비"/>
      <sheetName val="초기화면"/>
      <sheetName val="관급자재"/>
      <sheetName val="단가산출"/>
      <sheetName val="Macro1"/>
      <sheetName val="을-ATYPE"/>
      <sheetName val="원가계산서"/>
      <sheetName val="수량총"/>
      <sheetName val="토공총"/>
      <sheetName val="일위대가"/>
      <sheetName val="단가표 (2)"/>
      <sheetName val="XL4Poppy"/>
      <sheetName val="단가집계목록"/>
      <sheetName val="배수공집계"/>
      <sheetName val="포장공집계"/>
      <sheetName val="시점교대"/>
      <sheetName val="조건표"/>
      <sheetName val="IMPEADENCE MAP 취수장"/>
      <sheetName val="경산"/>
      <sheetName val="배지거총재료집계표"/>
      <sheetName val="특수기호강도거푸집"/>
      <sheetName val="기술부 VENDOR LIST"/>
      <sheetName val="front"/>
      <sheetName val="공문"/>
      <sheetName val="J直材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선그높이산정"/>
      <sheetName val="공제단위수량"/>
      <sheetName val="공제"/>
      <sheetName val="날개1.5"/>
      <sheetName val="날개토공1.5"/>
      <sheetName val="날개수량1.5"/>
      <sheetName val="접속도로물량"/>
      <sheetName val="접속도로"/>
      <sheetName val="Sheet1"/>
      <sheetName val="Sheet2"/>
      <sheetName val="Sheet3"/>
      <sheetName val="콘_재료분리(1)"/>
      <sheetName val="날개수량1_5"/>
      <sheetName val="호표"/>
      <sheetName val="일반부표"/>
      <sheetName val="1"/>
      <sheetName val="도근좌표"/>
      <sheetName val="횡배위치"/>
      <sheetName val="계산중"/>
      <sheetName val="부하계산서"/>
      <sheetName val="횡배수관집현황(2공구)"/>
      <sheetName val="기계경비"/>
      <sheetName val="산출내역서"/>
      <sheetName val="cp1"/>
      <sheetName val="BACKU(NO!DEL)"/>
      <sheetName val="계획집계"/>
      <sheetName val="가도공"/>
      <sheetName val="사리부설"/>
      <sheetName val="설비내역"/>
      <sheetName val="일위대가서식"/>
      <sheetName val="단위중량"/>
      <sheetName val="금융"/>
      <sheetName val="빗물받이(910-510-410)"/>
      <sheetName val="수량산출내역1115"/>
      <sheetName val="데이타"/>
      <sheetName val="공비대비"/>
      <sheetName val="인입관수량총괄"/>
      <sheetName val="내역서"/>
      <sheetName val="기초"/>
      <sheetName val="서울대규장각(가시설흙막이)"/>
      <sheetName val="기본일위"/>
      <sheetName val="초기화면"/>
      <sheetName val="본공사"/>
      <sheetName val="식재인부"/>
      <sheetName val="플랜트 설치"/>
      <sheetName val="직노"/>
      <sheetName val="노임단가"/>
      <sheetName val="일위대가(가설)"/>
      <sheetName val="조직"/>
      <sheetName val="원가"/>
      <sheetName val="직접수량"/>
      <sheetName val="측량요율"/>
      <sheetName val="ABUT수량-A1"/>
      <sheetName val="입찰"/>
      <sheetName val="현경"/>
      <sheetName val="#REF"/>
      <sheetName val="위치조서"/>
      <sheetName val="단가"/>
      <sheetName val="원가계산"/>
      <sheetName val="분전함신설"/>
      <sheetName val="접지1종"/>
      <sheetName val="개요"/>
      <sheetName val="비용적자료"/>
      <sheetName val="수원공사비"/>
      <sheetName val="20_10_100"/>
      <sheetName val="일위대가"/>
      <sheetName val="대구실행"/>
      <sheetName val="원가계산서"/>
      <sheetName val="터파기및재료"/>
      <sheetName val="콘_재료분리_1_"/>
      <sheetName val="판매시설"/>
      <sheetName val="유효폭의 계산"/>
      <sheetName val="자재대"/>
      <sheetName val="사업분석"/>
      <sheetName val="수량산출"/>
      <sheetName val="공종목록표"/>
      <sheetName val="48전력선로일위"/>
      <sheetName val="위치"/>
      <sheetName val="총괄"/>
      <sheetName val="FB25JN"/>
      <sheetName val="기계공사"/>
      <sheetName val="Sheet6"/>
      <sheetName val="2002하반기노임기준"/>
      <sheetName val="개인DATA"/>
      <sheetName val="DATE"/>
    </sheetNames>
    <sheetDataSet>
      <sheetData sheetId="0"/>
      <sheetData sheetId="1"/>
      <sheetData sheetId="2"/>
      <sheetData sheetId="3"/>
      <sheetData sheetId="4"/>
      <sheetData sheetId="5" refreshError="1">
        <row r="4">
          <cell r="C4" t="str">
            <v>0</v>
          </cell>
          <cell r="D4">
            <v>0.45200000000000001</v>
          </cell>
          <cell r="E4">
            <v>2.8159999999999998</v>
          </cell>
          <cell r="F4">
            <v>4.49</v>
          </cell>
          <cell r="G4">
            <v>5.2460000000000004</v>
          </cell>
          <cell r="I4">
            <v>0.72</v>
          </cell>
          <cell r="J4">
            <v>2</v>
          </cell>
          <cell r="K4">
            <v>6.4000000000000001E-2</v>
          </cell>
          <cell r="L4">
            <v>0.246</v>
          </cell>
          <cell r="P4">
            <v>0.31</v>
          </cell>
        </row>
        <row r="5">
          <cell r="C5">
            <v>15</v>
          </cell>
          <cell r="D5">
            <v>0.496</v>
          </cell>
          <cell r="E5">
            <v>3.1319999999999997</v>
          </cell>
          <cell r="F5">
            <v>4.9950000000000001</v>
          </cell>
          <cell r="G5">
            <v>5.609</v>
          </cell>
          <cell r="I5">
            <v>0.72</v>
          </cell>
          <cell r="J5">
            <v>2</v>
          </cell>
          <cell r="K5">
            <v>7.3000000000000009E-2</v>
          </cell>
          <cell r="L5">
            <v>0.27</v>
          </cell>
          <cell r="P5">
            <v>0.34300000000000003</v>
          </cell>
        </row>
        <row r="6">
          <cell r="C6">
            <v>30</v>
          </cell>
          <cell r="D6">
            <v>0.47499999999999998</v>
          </cell>
          <cell r="E6">
            <v>2.9859999999999998</v>
          </cell>
          <cell r="F6">
            <v>4.7629999999999999</v>
          </cell>
          <cell r="G6">
            <v>5.4420000000000002</v>
          </cell>
          <cell r="I6">
            <v>0.72</v>
          </cell>
          <cell r="J6">
            <v>2</v>
          </cell>
          <cell r="K6">
            <v>6.9000000000000006E-2</v>
          </cell>
          <cell r="L6">
            <v>0.25800000000000001</v>
          </cell>
          <cell r="P6">
            <v>0.32700000000000001</v>
          </cell>
        </row>
        <row r="7">
          <cell r="C7">
            <v>45</v>
          </cell>
          <cell r="D7">
            <v>0.51100000000000001</v>
          </cell>
          <cell r="E7">
            <v>3.2330000000000001</v>
          </cell>
          <cell r="F7">
            <v>5.1550000000000002</v>
          </cell>
          <cell r="G7">
            <v>5.7249999999999996</v>
          </cell>
          <cell r="I7">
            <v>0.72</v>
          </cell>
          <cell r="J7">
            <v>2</v>
          </cell>
          <cell r="K7">
            <v>7.4999999999999997E-2</v>
          </cell>
          <cell r="L7">
            <v>0.27300000000000002</v>
          </cell>
          <cell r="P7">
            <v>0.34800000000000003</v>
          </cell>
        </row>
        <row r="8">
          <cell r="C8" t="str">
            <v>0</v>
          </cell>
          <cell r="D8">
            <v>0.76200000000000001</v>
          </cell>
          <cell r="E8">
            <v>5.0860000000000003</v>
          </cell>
          <cell r="F8">
            <v>8.3000000000000007</v>
          </cell>
          <cell r="G8">
            <v>7.3940000000000001</v>
          </cell>
          <cell r="I8">
            <v>0.72</v>
          </cell>
          <cell r="J8">
            <v>2</v>
          </cell>
          <cell r="K8">
            <v>0.11</v>
          </cell>
          <cell r="L8">
            <v>0.39200000000000002</v>
          </cell>
          <cell r="P8">
            <v>0.502</v>
          </cell>
        </row>
        <row r="9">
          <cell r="C9">
            <v>15</v>
          </cell>
          <cell r="D9">
            <v>0.84099999999999997</v>
          </cell>
          <cell r="E9">
            <v>5.657</v>
          </cell>
          <cell r="F9">
            <v>9.2330000000000005</v>
          </cell>
          <cell r="G9">
            <v>7.9690000000000003</v>
          </cell>
          <cell r="I9">
            <v>1.08</v>
          </cell>
          <cell r="J9">
            <v>3</v>
          </cell>
          <cell r="K9">
            <v>0.124</v>
          </cell>
          <cell r="L9">
            <v>0.433</v>
          </cell>
          <cell r="P9">
            <v>0.55699999999999994</v>
          </cell>
        </row>
        <row r="10">
          <cell r="C10">
            <v>30</v>
          </cell>
          <cell r="D10">
            <v>0.80400000000000005</v>
          </cell>
          <cell r="E10">
            <v>5.3940000000000001</v>
          </cell>
          <cell r="F10">
            <v>8.8040000000000003</v>
          </cell>
          <cell r="G10">
            <v>7.7050000000000001</v>
          </cell>
          <cell r="I10">
            <v>1.08</v>
          </cell>
          <cell r="J10">
            <v>3</v>
          </cell>
          <cell r="K10">
            <v>0.11900000000000001</v>
          </cell>
          <cell r="L10">
            <v>0.41799999999999998</v>
          </cell>
          <cell r="P10">
            <v>0.53700000000000003</v>
          </cell>
        </row>
        <row r="11">
          <cell r="C11">
            <v>45</v>
          </cell>
          <cell r="D11">
            <v>0.89500000000000002</v>
          </cell>
          <cell r="E11">
            <v>5.8380000000000001</v>
          </cell>
          <cell r="F11">
            <v>9.5289999999999999</v>
          </cell>
          <cell r="G11">
            <v>8.1539999999999999</v>
          </cell>
          <cell r="I11">
            <v>1.08</v>
          </cell>
          <cell r="J11">
            <v>3</v>
          </cell>
          <cell r="K11">
            <v>0.129</v>
          </cell>
          <cell r="L11">
            <v>0.44700000000000001</v>
          </cell>
          <cell r="P11">
            <v>0.57600000000000007</v>
          </cell>
        </row>
        <row r="12">
          <cell r="C12" t="str">
            <v>0</v>
          </cell>
          <cell r="D12">
            <v>1.0980000000000001</v>
          </cell>
          <cell r="E12">
            <v>8.7899999999999991</v>
          </cell>
          <cell r="F12">
            <v>13.186</v>
          </cell>
          <cell r="G12">
            <v>10.220000000000001</v>
          </cell>
          <cell r="H12">
            <v>8.6679999999999993</v>
          </cell>
          <cell r="I12">
            <v>1.44</v>
          </cell>
          <cell r="J12">
            <v>4</v>
          </cell>
          <cell r="K12">
            <v>9.4E-2</v>
          </cell>
          <cell r="L12">
            <v>0.62</v>
          </cell>
          <cell r="M12">
            <v>0.14799999999999999</v>
          </cell>
          <cell r="P12">
            <v>0.86199999999999999</v>
          </cell>
        </row>
        <row r="13">
          <cell r="C13">
            <v>15</v>
          </cell>
          <cell r="D13">
            <v>1.214</v>
          </cell>
          <cell r="E13">
            <v>9.7779999999999987</v>
          </cell>
          <cell r="F13">
            <v>14.667</v>
          </cell>
          <cell r="G13">
            <v>11.032</v>
          </cell>
          <cell r="H13">
            <v>9.6430000000000007</v>
          </cell>
          <cell r="I13">
            <v>1.8</v>
          </cell>
          <cell r="J13">
            <v>5</v>
          </cell>
          <cell r="K13">
            <v>0.10400000000000001</v>
          </cell>
          <cell r="L13">
            <v>0.69399999999999995</v>
          </cell>
          <cell r="M13">
            <v>0.14799999999999999</v>
          </cell>
          <cell r="P13">
            <v>0.94599999999999995</v>
          </cell>
        </row>
        <row r="14">
          <cell r="C14">
            <v>30</v>
          </cell>
          <cell r="D14">
            <v>1.161</v>
          </cell>
          <cell r="E14">
            <v>9.3239999999999998</v>
          </cell>
          <cell r="F14">
            <v>13.984999999999999</v>
          </cell>
          <cell r="G14">
            <v>10.658999999999999</v>
          </cell>
          <cell r="H14">
            <v>9.1950000000000003</v>
          </cell>
          <cell r="I14">
            <v>1.8</v>
          </cell>
          <cell r="J14">
            <v>5</v>
          </cell>
          <cell r="K14">
            <v>9.9000000000000005E-2</v>
          </cell>
          <cell r="L14">
            <v>0.65800000000000003</v>
          </cell>
          <cell r="M14">
            <v>0.14799999999999999</v>
          </cell>
          <cell r="P14">
            <v>0.90500000000000003</v>
          </cell>
        </row>
        <row r="15">
          <cell r="C15">
            <v>45</v>
          </cell>
          <cell r="D15">
            <v>1.2509999999999999</v>
          </cell>
          <cell r="E15">
            <v>10.090999999999999</v>
          </cell>
          <cell r="F15">
            <v>15.138</v>
          </cell>
          <cell r="G15">
            <v>11.292</v>
          </cell>
          <cell r="H15">
            <v>9.952</v>
          </cell>
          <cell r="I15">
            <v>1.8</v>
          </cell>
          <cell r="J15">
            <v>5</v>
          </cell>
          <cell r="K15">
            <v>0.10700000000000001</v>
          </cell>
          <cell r="L15">
            <v>0.70100000000000007</v>
          </cell>
          <cell r="M15">
            <v>0.14799999999999999</v>
          </cell>
          <cell r="P15">
            <v>0.95600000000000007</v>
          </cell>
        </row>
        <row r="16">
          <cell r="C16" t="str">
            <v>0</v>
          </cell>
          <cell r="D16">
            <v>1.506</v>
          </cell>
          <cell r="E16">
            <v>12.657999999999999</v>
          </cell>
          <cell r="F16">
            <v>19.52</v>
          </cell>
          <cell r="G16">
            <v>12.686</v>
          </cell>
          <cell r="H16">
            <v>19.434000000000001</v>
          </cell>
          <cell r="I16">
            <v>2.16</v>
          </cell>
          <cell r="J16">
            <v>6</v>
          </cell>
          <cell r="K16">
            <v>0.13600000000000001</v>
          </cell>
          <cell r="L16">
            <v>0.95199999999999996</v>
          </cell>
          <cell r="M16">
            <v>0.17599999999999999</v>
          </cell>
          <cell r="P16">
            <v>1.264</v>
          </cell>
        </row>
        <row r="17">
          <cell r="C17">
            <v>15</v>
          </cell>
          <cell r="D17">
            <v>1.667</v>
          </cell>
          <cell r="E17">
            <v>14.081</v>
          </cell>
          <cell r="F17">
            <v>21.713999999999999</v>
          </cell>
          <cell r="G17">
            <v>13.754</v>
          </cell>
          <cell r="H17">
            <v>21.618000000000002</v>
          </cell>
          <cell r="I17">
            <v>2.52</v>
          </cell>
          <cell r="J17">
            <v>7</v>
          </cell>
          <cell r="K17">
            <v>0.15200000000000002</v>
          </cell>
          <cell r="L17">
            <v>1.038</v>
          </cell>
          <cell r="M17">
            <v>0.17599999999999999</v>
          </cell>
          <cell r="P17">
            <v>1.3659999999999999</v>
          </cell>
        </row>
        <row r="18">
          <cell r="C18">
            <v>30</v>
          </cell>
          <cell r="D18">
            <v>1.593</v>
          </cell>
          <cell r="E18">
            <v>13.427</v>
          </cell>
          <cell r="F18">
            <v>20.704999999999998</v>
          </cell>
          <cell r="G18">
            <v>13.263999999999999</v>
          </cell>
          <cell r="H18">
            <v>20.613</v>
          </cell>
          <cell r="I18">
            <v>2.52</v>
          </cell>
          <cell r="J18">
            <v>7</v>
          </cell>
          <cell r="K18">
            <v>0.14500000000000002</v>
          </cell>
          <cell r="L18">
            <v>0.99700000000000011</v>
          </cell>
          <cell r="M18">
            <v>0.17599999999999999</v>
          </cell>
          <cell r="P18">
            <v>1.3180000000000001</v>
          </cell>
        </row>
        <row r="19">
          <cell r="C19">
            <v>45</v>
          </cell>
          <cell r="D19">
            <v>1.718</v>
          </cell>
          <cell r="E19">
            <v>14.532</v>
          </cell>
          <cell r="F19">
            <v>22.41</v>
          </cell>
          <cell r="G19">
            <v>14.096</v>
          </cell>
          <cell r="H19">
            <v>22.311</v>
          </cell>
          <cell r="I19">
            <v>2.88</v>
          </cell>
          <cell r="J19">
            <v>8</v>
          </cell>
          <cell r="K19">
            <v>0.157</v>
          </cell>
          <cell r="L19">
            <v>1.077</v>
          </cell>
          <cell r="M19">
            <v>0.17599999999999999</v>
          </cell>
          <cell r="P19">
            <v>1.41</v>
          </cell>
        </row>
        <row r="20">
          <cell r="C20" t="str">
            <v>0</v>
          </cell>
          <cell r="D20">
            <v>1.97</v>
          </cell>
          <cell r="E20">
            <v>16.878</v>
          </cell>
          <cell r="F20">
            <v>26.187999999999999</v>
          </cell>
          <cell r="G20">
            <v>15.04</v>
          </cell>
          <cell r="H20">
            <v>31.038</v>
          </cell>
          <cell r="I20">
            <v>3.6</v>
          </cell>
          <cell r="J20">
            <v>10</v>
          </cell>
          <cell r="K20">
            <v>0.16600000000000001</v>
          </cell>
          <cell r="L20">
            <v>0.84399999999999997</v>
          </cell>
          <cell r="M20">
            <v>0.6</v>
          </cell>
          <cell r="N20">
            <v>0.25600000000000001</v>
          </cell>
          <cell r="P20">
            <v>1.8659999999999999</v>
          </cell>
        </row>
        <row r="21">
          <cell r="C21">
            <v>15</v>
          </cell>
          <cell r="D21">
            <v>2.1819999999999999</v>
          </cell>
          <cell r="E21">
            <v>18.774000000000001</v>
          </cell>
          <cell r="F21">
            <v>29.131</v>
          </cell>
          <cell r="G21">
            <v>16.338999999999999</v>
          </cell>
          <cell r="H21">
            <v>34.526000000000003</v>
          </cell>
          <cell r="I21">
            <v>3.96</v>
          </cell>
          <cell r="J21">
            <v>11</v>
          </cell>
          <cell r="K21">
            <v>0.185</v>
          </cell>
          <cell r="L21">
            <v>0.93199999999999994</v>
          </cell>
          <cell r="M21">
            <v>0.65900000000000003</v>
          </cell>
          <cell r="N21">
            <v>0.25600000000000001</v>
          </cell>
          <cell r="P21">
            <v>2.032</v>
          </cell>
        </row>
        <row r="22">
          <cell r="C22">
            <v>30</v>
          </cell>
          <cell r="D22">
            <v>2.0840000000000001</v>
          </cell>
          <cell r="E22">
            <v>17.901</v>
          </cell>
          <cell r="F22">
            <v>27.777000000000001</v>
          </cell>
          <cell r="G22">
            <v>15.742000000000001</v>
          </cell>
          <cell r="H22">
            <v>32.920999999999999</v>
          </cell>
          <cell r="I22">
            <v>3.6</v>
          </cell>
          <cell r="J22">
            <v>10</v>
          </cell>
          <cell r="K22">
            <v>0.17599999999999999</v>
          </cell>
          <cell r="L22">
            <v>0.88200000000000001</v>
          </cell>
          <cell r="M22">
            <v>0.62</v>
          </cell>
          <cell r="N22">
            <v>0.25600000000000001</v>
          </cell>
          <cell r="P22">
            <v>1.9339999999999999</v>
          </cell>
        </row>
        <row r="23">
          <cell r="C23">
            <v>45</v>
          </cell>
          <cell r="D23">
            <v>2.2489999999999997</v>
          </cell>
          <cell r="E23">
            <v>19.376000000000001</v>
          </cell>
          <cell r="F23">
            <v>30.066000000000003</v>
          </cell>
          <cell r="G23">
            <v>16.756</v>
          </cell>
          <cell r="H23">
            <v>35.634</v>
          </cell>
          <cell r="I23">
            <v>3.96</v>
          </cell>
          <cell r="J23">
            <v>11</v>
          </cell>
          <cell r="K23">
            <v>0.192</v>
          </cell>
          <cell r="L23">
            <v>0.94499999999999995</v>
          </cell>
          <cell r="M23">
            <v>0.65900000000000003</v>
          </cell>
          <cell r="N23">
            <v>0.25600000000000001</v>
          </cell>
          <cell r="P23">
            <v>2.052</v>
          </cell>
        </row>
        <row r="24">
          <cell r="C24" t="str">
            <v>0</v>
          </cell>
          <cell r="D24">
            <v>2.5459999999999998</v>
          </cell>
          <cell r="E24">
            <v>27.376000000000001</v>
          </cell>
          <cell r="F24">
            <v>34.646000000000001</v>
          </cell>
          <cell r="G24">
            <v>19.12</v>
          </cell>
          <cell r="H24">
            <v>48.713999999999999</v>
          </cell>
          <cell r="I24">
            <v>4.32</v>
          </cell>
          <cell r="J24">
            <v>12</v>
          </cell>
          <cell r="K24">
            <v>0.20799999999999999</v>
          </cell>
          <cell r="L24">
            <v>1.0840000000000001</v>
          </cell>
          <cell r="M24">
            <v>0.29599999999999999</v>
          </cell>
          <cell r="N24">
            <v>0.92800000000000005</v>
          </cell>
          <cell r="P24">
            <v>2.516</v>
          </cell>
        </row>
        <row r="25">
          <cell r="C25">
            <v>15</v>
          </cell>
          <cell r="D25">
            <v>2.8209999999999997</v>
          </cell>
          <cell r="E25">
            <v>30.451999999999998</v>
          </cell>
          <cell r="F25">
            <v>38.539000000000001</v>
          </cell>
          <cell r="G25">
            <v>20.701999999999998</v>
          </cell>
          <cell r="H25">
            <v>54.188000000000002</v>
          </cell>
          <cell r="I25">
            <v>4.68</v>
          </cell>
          <cell r="J25">
            <v>13</v>
          </cell>
          <cell r="K25">
            <v>0.23199999999999998</v>
          </cell>
          <cell r="L25">
            <v>1.2120000000000002</v>
          </cell>
          <cell r="M25">
            <v>0.33299999999999996</v>
          </cell>
          <cell r="N25">
            <v>1.006</v>
          </cell>
          <cell r="P25">
            <v>2.7830000000000004</v>
          </cell>
        </row>
        <row r="26">
          <cell r="C26">
            <v>30</v>
          </cell>
          <cell r="D26">
            <v>2.694</v>
          </cell>
          <cell r="E26">
            <v>29.036000000000001</v>
          </cell>
          <cell r="F26">
            <v>36.747</v>
          </cell>
          <cell r="G26">
            <v>19.975999999999999</v>
          </cell>
          <cell r="H26">
            <v>51.668999999999997</v>
          </cell>
          <cell r="I26">
            <v>4.32</v>
          </cell>
          <cell r="J26">
            <v>12</v>
          </cell>
          <cell r="K26">
            <v>0.222</v>
          </cell>
          <cell r="L26">
            <v>1.1499999999999999</v>
          </cell>
          <cell r="M26">
            <v>0.315</v>
          </cell>
          <cell r="N26">
            <v>0.96700000000000008</v>
          </cell>
          <cell r="P26">
            <v>2.6539999999999999</v>
          </cell>
        </row>
        <row r="27">
          <cell r="C27">
            <v>45</v>
          </cell>
          <cell r="D27">
            <v>2.9079999999999999</v>
          </cell>
          <cell r="E27">
            <v>31.428000000000001</v>
          </cell>
          <cell r="F27">
            <v>39.774000000000001</v>
          </cell>
          <cell r="G27">
            <v>21.21</v>
          </cell>
          <cell r="H27">
            <v>55.926000000000002</v>
          </cell>
          <cell r="I27">
            <v>4.68</v>
          </cell>
          <cell r="J27">
            <v>13</v>
          </cell>
          <cell r="K27">
            <v>0.23899999999999999</v>
          </cell>
          <cell r="L27">
            <v>1.2509999999999999</v>
          </cell>
          <cell r="M27">
            <v>0.34299999999999997</v>
          </cell>
          <cell r="N27">
            <v>1.0249999999999999</v>
          </cell>
          <cell r="P27">
            <v>2.8579999999999997</v>
          </cell>
        </row>
        <row r="28">
          <cell r="C28" t="str">
            <v>0</v>
          </cell>
          <cell r="D28">
            <v>3.3260000000000001</v>
          </cell>
          <cell r="E28">
            <v>35.798000000000002</v>
          </cell>
          <cell r="F28">
            <v>43.305999999999997</v>
          </cell>
          <cell r="G28">
            <v>22.274000000000001</v>
          </cell>
          <cell r="H28">
            <v>64.302000000000007</v>
          </cell>
          <cell r="I28">
            <v>5.04</v>
          </cell>
          <cell r="J28">
            <v>14</v>
          </cell>
          <cell r="K28">
            <v>0.24399999999999999</v>
          </cell>
          <cell r="L28">
            <v>1.3660000000000001</v>
          </cell>
          <cell r="N28">
            <v>1.6639999999999999</v>
          </cell>
          <cell r="P28">
            <v>3.274</v>
          </cell>
        </row>
        <row r="29">
          <cell r="C29">
            <v>15</v>
          </cell>
          <cell r="D29">
            <v>3.6879999999999997</v>
          </cell>
          <cell r="E29">
            <v>39.820999999999998</v>
          </cell>
          <cell r="F29">
            <v>48.171999999999997</v>
          </cell>
          <cell r="G29">
            <v>24.103000000000002</v>
          </cell>
          <cell r="H29">
            <v>71.528000000000006</v>
          </cell>
          <cell r="I29">
            <v>5.76</v>
          </cell>
          <cell r="J29">
            <v>16</v>
          </cell>
          <cell r="K29">
            <v>0.27200000000000002</v>
          </cell>
          <cell r="L29">
            <v>1.5150000000000001</v>
          </cell>
          <cell r="N29">
            <v>1.8029999999999999</v>
          </cell>
          <cell r="P29">
            <v>3.59</v>
          </cell>
        </row>
        <row r="30">
          <cell r="C30">
            <v>30</v>
          </cell>
          <cell r="D30">
            <v>3.5209999999999999</v>
          </cell>
          <cell r="E30">
            <v>37.97</v>
          </cell>
          <cell r="F30">
            <v>45.932000000000002</v>
          </cell>
          <cell r="G30">
            <v>23.263999999999999</v>
          </cell>
          <cell r="H30">
            <v>68.203000000000003</v>
          </cell>
          <cell r="I30">
            <v>5.76</v>
          </cell>
          <cell r="J30">
            <v>16</v>
          </cell>
          <cell r="K30">
            <v>0.26</v>
          </cell>
          <cell r="L30">
            <v>1.4449999999999998</v>
          </cell>
          <cell r="N30">
            <v>1.7330000000000001</v>
          </cell>
          <cell r="P30">
            <v>3.4379999999999997</v>
          </cell>
        </row>
        <row r="31">
          <cell r="C31">
            <v>45</v>
          </cell>
          <cell r="D31">
            <v>3.8029999999999999</v>
          </cell>
          <cell r="E31">
            <v>41.097999999999999</v>
          </cell>
          <cell r="F31">
            <v>49.716999999999999</v>
          </cell>
          <cell r="G31">
            <v>24.692</v>
          </cell>
          <cell r="H31">
            <v>73.822000000000003</v>
          </cell>
          <cell r="I31">
            <v>5.76</v>
          </cell>
          <cell r="J31">
            <v>16</v>
          </cell>
          <cell r="K31">
            <v>0.28499999999999998</v>
          </cell>
          <cell r="L31">
            <v>1.5880000000000001</v>
          </cell>
          <cell r="N31">
            <v>1.8719999999999999</v>
          </cell>
          <cell r="P31">
            <v>3.7450000000000001</v>
          </cell>
        </row>
        <row r="32">
          <cell r="C32" t="str">
            <v>0</v>
          </cell>
          <cell r="D32">
            <v>3.9420000000000002</v>
          </cell>
          <cell r="E32">
            <v>44.853999999999999</v>
          </cell>
          <cell r="F32">
            <v>51.84</v>
          </cell>
          <cell r="G32">
            <v>24.94</v>
          </cell>
          <cell r="H32">
            <v>79.811999999999998</v>
          </cell>
          <cell r="I32">
            <v>6.48</v>
          </cell>
          <cell r="J32">
            <v>18</v>
          </cell>
          <cell r="K32">
            <v>0.29799999999999999</v>
          </cell>
          <cell r="L32">
            <v>1.266</v>
          </cell>
          <cell r="M32">
            <v>0.442</v>
          </cell>
          <cell r="N32">
            <v>0.61199999999999999</v>
          </cell>
          <cell r="O32">
            <v>1.6180000000000001</v>
          </cell>
          <cell r="P32">
            <v>4.2360000000000007</v>
          </cell>
        </row>
        <row r="33">
          <cell r="C33">
            <v>15</v>
          </cell>
          <cell r="D33">
            <v>4.3730000000000002</v>
          </cell>
          <cell r="E33">
            <v>49.894999999999996</v>
          </cell>
          <cell r="F33">
            <v>57.665999999999997</v>
          </cell>
          <cell r="G33">
            <v>26.996000000000002</v>
          </cell>
          <cell r="H33">
            <v>88.781000000000006</v>
          </cell>
          <cell r="I33">
            <v>7.2</v>
          </cell>
          <cell r="J33">
            <v>20</v>
          </cell>
          <cell r="K33">
            <v>0.33499999999999996</v>
          </cell>
          <cell r="L33">
            <v>1.419</v>
          </cell>
          <cell r="M33">
            <v>0.497</v>
          </cell>
          <cell r="N33">
            <v>0.68900000000000006</v>
          </cell>
          <cell r="O33">
            <v>1.762</v>
          </cell>
          <cell r="P33">
            <v>4.702</v>
          </cell>
        </row>
        <row r="34">
          <cell r="C34">
            <v>30</v>
          </cell>
          <cell r="D34">
            <v>4.1749999999999998</v>
          </cell>
          <cell r="E34">
            <v>47.576000000000001</v>
          </cell>
          <cell r="F34">
            <v>54.984999999999999</v>
          </cell>
          <cell r="G34">
            <v>26.054000000000002</v>
          </cell>
          <cell r="H34">
            <v>84.653999999999996</v>
          </cell>
          <cell r="I34">
            <v>6.84</v>
          </cell>
          <cell r="J34">
            <v>19</v>
          </cell>
          <cell r="K34">
            <v>0.31900000000000001</v>
          </cell>
          <cell r="L34">
            <v>1.355</v>
          </cell>
          <cell r="M34">
            <v>0.47400000000000003</v>
          </cell>
          <cell r="N34">
            <v>0.65900000000000003</v>
          </cell>
          <cell r="O34">
            <v>1.706</v>
          </cell>
          <cell r="P34">
            <v>4.5129999999999999</v>
          </cell>
        </row>
        <row r="35">
          <cell r="C35">
            <v>45</v>
          </cell>
          <cell r="D35">
            <v>4.5110000000000001</v>
          </cell>
          <cell r="E35">
            <v>51.495000000000005</v>
          </cell>
          <cell r="F35">
            <v>59.515000000000001</v>
          </cell>
          <cell r="G35">
            <v>27.658000000000001</v>
          </cell>
          <cell r="H35">
            <v>91.628999999999991</v>
          </cell>
          <cell r="I35">
            <v>7.56</v>
          </cell>
          <cell r="J35">
            <v>21</v>
          </cell>
          <cell r="K35">
            <v>0.34499999999999997</v>
          </cell>
          <cell r="L35">
            <v>1.476</v>
          </cell>
          <cell r="M35">
            <v>0.51800000000000002</v>
          </cell>
          <cell r="N35">
            <v>0.72</v>
          </cell>
          <cell r="O35">
            <v>1.8210000000000002</v>
          </cell>
          <cell r="P35">
            <v>4.8800000000000008</v>
          </cell>
        </row>
      </sheetData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예산서1"/>
      <sheetName val="설계예산서2"/>
      <sheetName val="설계예산서3"/>
      <sheetName val="설계예산서4"/>
      <sheetName val="내역"/>
      <sheetName val="표지"/>
      <sheetName val="집계표1"/>
      <sheetName val="총괄"/>
      <sheetName val="개소별수량산출"/>
      <sheetName val="단가산출"/>
      <sheetName val="총집계표"/>
      <sheetName val="산출내역서집계표"/>
      <sheetName val="48전력선로일위"/>
      <sheetName val="내역서 (2)"/>
      <sheetName val="호표(수)"/>
      <sheetName val="일위대가표"/>
      <sheetName val="FB25JN"/>
      <sheetName val="집계표"/>
      <sheetName val="날개수량1.5"/>
      <sheetName val="99 조정금액"/>
      <sheetName val="일반수량총괄집계"/>
      <sheetName val="맨홀수량산출"/>
      <sheetName val="인상효1"/>
      <sheetName val="DATE"/>
      <sheetName val="자재비"/>
      <sheetName val="1수량집계표"/>
      <sheetName val="9GNG운반"/>
      <sheetName val="총괄내역서"/>
      <sheetName val="수자재단위당"/>
      <sheetName val="노임단가"/>
      <sheetName val="맨홀수량"/>
      <sheetName val="수량산출"/>
      <sheetName val="Y-WORK"/>
      <sheetName val="Sheet1 (2)"/>
      <sheetName val="단가"/>
      <sheetName val="내역서"/>
      <sheetName val="식재수량표"/>
      <sheetName val="danga"/>
      <sheetName val="ilch"/>
      <sheetName val="수불상"/>
      <sheetName val="2.가정단면"/>
      <sheetName val="집계"/>
      <sheetName val="자재단가 산출근거"/>
      <sheetName val="관급자재"/>
      <sheetName val="수토공단위당"/>
      <sheetName val="단위수량"/>
      <sheetName val="제품표준규격"/>
      <sheetName val="사용자정의"/>
      <sheetName val="일위대가서식"/>
      <sheetName val="98NS-N"/>
      <sheetName val="산출"/>
      <sheetName val="수리보고서비"/>
      <sheetName val="부하계산서"/>
      <sheetName val="교통대책내역"/>
      <sheetName val="신규식재수량"/>
      <sheetName val="감시제어단가"/>
      <sheetName val="일위_파일"/>
      <sheetName val="공통자료"/>
      <sheetName val="인수공규격"/>
      <sheetName val="Sheet1"/>
      <sheetName val="날개벽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수(건축)"/>
      <sheetName val="HZ (건축)"/>
      <sheetName val="k값 "/>
      <sheetName val="증감액적용"/>
      <sheetName val="총괄표"/>
      <sheetName val="총괄"/>
      <sheetName val="3-4"/>
      <sheetName val="4-4"/>
      <sheetName val="이후설변금액"/>
      <sheetName val="아파트"/>
      <sheetName val="부대시설"/>
      <sheetName val="복리시설"/>
      <sheetName val="지하주차장"/>
      <sheetName val="수급자설변정사"/>
      <sheetName val="XL4Poppy"/>
      <sheetName val="경산"/>
      <sheetName val="연장및면적(좌측)"/>
      <sheetName val="관로공표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9">
          <cell r="C9" t="b">
            <v>1</v>
          </cell>
        </row>
        <row r="31">
          <cell r="C31" t="b">
            <v>1</v>
          </cell>
        </row>
      </sheetData>
      <sheetData sheetId="15" refreshError="1"/>
      <sheetData sheetId="16" refreshError="1"/>
      <sheetData sheetId="17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글씨"/>
      <sheetName val="목차"/>
      <sheetName val="목차 (2)"/>
      <sheetName val="자재집계표"/>
      <sheetName val="양식"/>
      <sheetName val="내역서 적용"/>
      <sheetName val="이월"/>
      <sheetName val="사토"/>
      <sheetName val="집계표"/>
      <sheetName val="토공내역"/>
      <sheetName val="3-1측구공"/>
      <sheetName val="위치조서"/>
      <sheetName val="배수자재"/>
      <sheetName val="3-2-1.횡배수집계"/>
      <sheetName val="3-3.암거공"/>
      <sheetName val="3-2-4집수정"/>
      <sheetName val="맹암거"/>
      <sheetName val="포장내역서"/>
      <sheetName val="4-1.수량총괄표"/>
      <sheetName val="포장수량집계"/>
      <sheetName val="부체도로"/>
      <sheetName val="Sheet16"/>
      <sheetName val="부대집계"/>
      <sheetName val="위치"/>
      <sheetName val="부대산출"/>
      <sheetName val="차선도색"/>
      <sheetName val="XL4Poppy"/>
      <sheetName val="인건-측정"/>
      <sheetName val="9GNG운반"/>
      <sheetName val="한강운반비"/>
      <sheetName val="내역서적용"/>
      <sheetName val="수량집계1"/>
      <sheetName val="비용"/>
      <sheetName val="사진첩"/>
      <sheetName val="48전력선로일위"/>
      <sheetName val="원가서"/>
      <sheetName val="보안등"/>
      <sheetName val="전기단가조사서"/>
      <sheetName val="기초자료"/>
      <sheetName val="수량산출"/>
      <sheetName val="손익차9월2"/>
      <sheetName val="자재단가"/>
      <sheetName val="신우"/>
      <sheetName val="공사개요"/>
      <sheetName val="설계명세"/>
      <sheetName val="일위대가"/>
      <sheetName val="내역"/>
      <sheetName val="남양내역"/>
      <sheetName val="4안전율"/>
      <sheetName val="설-원가"/>
      <sheetName val="원가"/>
      <sheetName val="일위대가(가설)"/>
      <sheetName val="일위대가(1)"/>
      <sheetName val="노무비"/>
      <sheetName val="기계경비"/>
      <sheetName val="용수간선"/>
      <sheetName val="총괄"/>
      <sheetName val="영창26"/>
      <sheetName val="96보완계획7.12"/>
      <sheetName val="일위대가서식"/>
      <sheetName val="대치판정"/>
      <sheetName val="차액보증"/>
      <sheetName val="암거날개벽재료집계"/>
      <sheetName val="FB25JN"/>
      <sheetName val="Sheet1"/>
      <sheetName val="노임"/>
      <sheetName val="일위대가-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참고사항"/>
      <sheetName val="내역적용"/>
      <sheetName val="아스팔트헐기"/>
      <sheetName val="1.자재집계표"/>
      <sheetName val="위치조서"/>
      <sheetName val="3-1측구공"/>
      <sheetName val="3-1-1.측구공"/>
      <sheetName val="3.빗물받이공"/>
      <sheetName val="3-2.배수관 총"/>
      <sheetName val="3-2-1.횡배수집계"/>
      <sheetName val="3-2-1-1횡배수관공"/>
      <sheetName val="3-2-2 흄관 날개벽"/>
      <sheetName val="3-2-3 종배수관"/>
      <sheetName val="3-2-4집수정"/>
      <sheetName val="3-2-5.도수로"/>
      <sheetName val="3-3.암거공"/>
      <sheetName val="3-3-2 암거 날개벽"/>
      <sheetName val="3-4옹벽공"/>
      <sheetName val="3-4-1.옹벽공"/>
      <sheetName val="3-4.옹벽평균(H)"/>
      <sheetName val="3-5-1.석측공"/>
      <sheetName val="3-5.석축공"/>
      <sheetName val="4-1.수량총괄표"/>
      <sheetName val="4-2.포장수량집계"/>
      <sheetName val="4-3.본선포장수량"/>
      <sheetName val="4-4.구조물간 포장"/>
      <sheetName val="4-5.포장단위수량"/>
      <sheetName val="4-5.측점별 포장단위수량"/>
      <sheetName val="5.부대공"/>
      <sheetName val="5-1.부대공"/>
      <sheetName val="5-2.부대공 (3)"/>
      <sheetName val="Module1"/>
      <sheetName val="위치"/>
      <sheetName val="일위대가"/>
      <sheetName val="터널조도"/>
      <sheetName val="여과지동"/>
      <sheetName val="기초자료"/>
      <sheetName val="내역서"/>
      <sheetName val="설비"/>
      <sheetName val="호표"/>
      <sheetName val="XL4Poppy"/>
      <sheetName val="산출내역서집계표"/>
      <sheetName val="터파기및재료"/>
      <sheetName val="실행철강하도"/>
      <sheetName val="이십곡리수량1"/>
      <sheetName val="DATE"/>
      <sheetName val="자재단가"/>
      <sheetName val="맨홀토공"/>
      <sheetName val="Sheet1"/>
      <sheetName val="본사인상전"/>
      <sheetName val="보고서원고"/>
      <sheetName val="교각계산"/>
      <sheetName val="역무용(산출)"/>
      <sheetName val="철거수량(전송)"/>
      <sheetName val="개소별수량산출"/>
      <sheetName val="대림경상68억"/>
      <sheetName val="공사비"/>
      <sheetName val="적용단위길이"/>
      <sheetName val="피벗테이블데이터분석"/>
      <sheetName val="직접비"/>
      <sheetName val="96보완계획7.12"/>
      <sheetName val="99총공사내역서"/>
      <sheetName val="재료비"/>
      <sheetName val="표  지"/>
      <sheetName val="공사개요"/>
      <sheetName val="집계표"/>
      <sheetName val="연부97-1"/>
      <sheetName val="#REF"/>
      <sheetName val="자재단가 산출근거"/>
      <sheetName val="설-원가"/>
      <sheetName val="원가"/>
      <sheetName val="입찰견적보고서"/>
      <sheetName val="실내건축일위대가"/>
      <sheetName val="건축내역"/>
      <sheetName val="선급금신청서"/>
      <sheetName val="sh1"/>
      <sheetName val="연습"/>
      <sheetName val="수량산출"/>
      <sheetName val="총괄"/>
      <sheetName val="단가일람"/>
      <sheetName val="조경일람"/>
      <sheetName val="주공 갑지"/>
      <sheetName val="기타#9"/>
      <sheetName val="개요"/>
      <sheetName val="00000"/>
      <sheetName val="단가"/>
      <sheetName val="플랜트 설치"/>
      <sheetName val="날개수량1.5"/>
      <sheetName val="전기단가조사서"/>
      <sheetName val="상수도토공집계표"/>
      <sheetName val="입찰안"/>
      <sheetName val="공사"/>
      <sheetName val="앉음벽 (2)"/>
      <sheetName val="청천내"/>
      <sheetName val="산출근거"/>
      <sheetName val="내역"/>
      <sheetName val="조명율표"/>
      <sheetName val="단가목록"/>
      <sheetName val="적용토목"/>
      <sheetName val="노임단가"/>
      <sheetName val="신우"/>
      <sheetName val="조명시설"/>
      <sheetName val="물집"/>
      <sheetName val="자료"/>
      <sheetName val="송천신미산원가"/>
      <sheetName val="4안전율"/>
      <sheetName val="총괄내역서"/>
      <sheetName val="8-1"/>
      <sheetName val="일위대가-1"/>
      <sheetName val="교각1"/>
      <sheetName val="사업수지"/>
      <sheetName val="간접비계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8">
          <cell r="J8">
            <v>60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위치조서 (2)"/>
      <sheetName val="측구공 집계"/>
      <sheetName val="3-1-1.측구공"/>
      <sheetName val="측구공 호표"/>
      <sheetName val="4-1.수량총괄표"/>
      <sheetName val="4-2.포장수량집계"/>
      <sheetName val="4-3.본선포장수량"/>
      <sheetName val="4-4.포장단위수량"/>
      <sheetName val="(4-6.구조물 증감 단수)"/>
      <sheetName val="4-5.구조물간 포장"/>
      <sheetName val="(4-7.접속설치율및 TL값)"/>
      <sheetName val="교 량 공"/>
      <sheetName val="(3-3-4.암거 그림)"/>
      <sheetName val="기타수량양식"/>
      <sheetName val="제  목"/>
      <sheetName val="표  지"/>
      <sheetName val="Module1"/>
      <sheetName val="요율"/>
      <sheetName val="2000년1차"/>
      <sheetName val="2000전체분"/>
      <sheetName val="기본단가표"/>
      <sheetName val="예산서"/>
      <sheetName val="단가일람"/>
      <sheetName val="조경일람"/>
      <sheetName val="48전력선로일위"/>
      <sheetName val="자재테이블"/>
      <sheetName val="내역서"/>
      <sheetName val="토목"/>
      <sheetName val="적용토목"/>
      <sheetName val="13LPMCC"/>
      <sheetName val="제수변 수량집계표(보통)"/>
      <sheetName val="일위대가목차"/>
      <sheetName val="교각계산"/>
      <sheetName val="4.전기"/>
      <sheetName val="자재단가"/>
      <sheetName val="건축내역"/>
      <sheetName val="N賃率-職"/>
      <sheetName val="코드일람표2001년10월"/>
      <sheetName val="미드수량"/>
      <sheetName val="집계표"/>
      <sheetName val="내역"/>
      <sheetName val="사업계획"/>
      <sheetName val="일위대가표"/>
      <sheetName val="건축"/>
      <sheetName val="공사원가계산서"/>
      <sheetName val="여수토토적"/>
      <sheetName val="BH-1 (2)"/>
      <sheetName val="전체"/>
      <sheetName val="ABUT수량-A1"/>
      <sheetName val="배수장토목공사비"/>
      <sheetName val="총괄표"/>
      <sheetName val="일위대가1"/>
      <sheetName val="갑지1"/>
      <sheetName val="연부97-1"/>
      <sheetName val="교통대책내역"/>
      <sheetName val="MILL"/>
      <sheetName val="일위목록"/>
      <sheetName val="플랜트 설치"/>
      <sheetName val="위치조서"/>
      <sheetName val="품셈총괄표"/>
      <sheetName val="결재란"/>
      <sheetName val="LD"/>
      <sheetName val="적용호표"/>
      <sheetName val="Sheet1"/>
      <sheetName val="수토공단위당"/>
      <sheetName val="DB"/>
      <sheetName val="범례표"/>
      <sheetName val="접속도로1"/>
      <sheetName val="정리부09"/>
      <sheetName val="영창26"/>
      <sheetName val="조명율표"/>
      <sheetName val="조명시설"/>
      <sheetName val="일위대가"/>
      <sheetName val="지급자재"/>
      <sheetName val="200"/>
      <sheetName val="수량산출서"/>
      <sheetName val="재료비"/>
      <sheetName val="공작물조직표(용배수)"/>
      <sheetName val="#REF"/>
      <sheetName val="노임단가 (2)"/>
      <sheetName val="교수설계"/>
      <sheetName val="노임단가"/>
      <sheetName val="계산표지"/>
      <sheetName val="일위합"/>
      <sheetName val="약품공급2"/>
      <sheetName val="원가계산서"/>
      <sheetName val="봉양~조차장간고하개명(신설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지수산정"/>
      <sheetName val="기타산정"/>
      <sheetName val="조정산출표"/>
      <sheetName val="적용비대상"/>
      <sheetName val="적용토목"/>
      <sheetName val="지수토목"/>
      <sheetName val="토목목록"/>
      <sheetName val="단산목록"/>
      <sheetName val="기계경비"/>
      <sheetName val="노(989&amp;991)"/>
      <sheetName val="표  지"/>
      <sheetName val="공사비총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총괄표"/>
      <sheetName val="포장수량집계"/>
      <sheetName val="본선포장수량"/>
      <sheetName val="포장단위수량"/>
      <sheetName val="접속설치율및 TL값)"/>
      <sheetName val="부채도로수량집계"/>
      <sheetName val="부채도로"/>
      <sheetName val="구조물간 포장집계"/>
      <sheetName val="구조물 증감 단수"/>
      <sheetName val="도로표준단면"/>
      <sheetName val="Module1"/>
      <sheetName val="집  계  표"/>
      <sheetName val="포장자재집계표"/>
      <sheetName val="포장공집계"/>
      <sheetName val="본선포장"/>
      <sheetName val="본선단위수량"/>
      <sheetName val="접속도로1"/>
      <sheetName val="접속도로2"/>
      <sheetName val="확폭부"/>
      <sheetName val="토공"/>
      <sheetName val="정차대집계"/>
      <sheetName val="정차대"/>
      <sheetName val="부체,과속"/>
      <sheetName val="구조물구간"/>
      <sheetName val="공제위치"/>
      <sheetName val="공제단위수량"/>
      <sheetName val="접속도로"/>
      <sheetName val="진입도로"/>
      <sheetName val="차선도색"/>
      <sheetName val="-배수구조총재료"/>
      <sheetName val="원가"/>
      <sheetName val="건축공사"/>
      <sheetName val="SCH"/>
      <sheetName val="단가표"/>
      <sheetName val="일위대가서식"/>
      <sheetName val="토목주소"/>
      <sheetName val="건축"/>
      <sheetName val="969910( R)"/>
      <sheetName val="포장수량"/>
      <sheetName val="VXXXXX"/>
      <sheetName val="경비_원본"/>
      <sheetName val="노임단가"/>
      <sheetName val="코드일람표"/>
      <sheetName val="sw1"/>
      <sheetName val="NOMUBI"/>
      <sheetName val="시중노임단가"/>
      <sheetName val="표  지"/>
      <sheetName val="미드수량"/>
      <sheetName val="인건-측정"/>
      <sheetName val="손익계산서"/>
      <sheetName val="DATA"/>
      <sheetName val="평균터파기고(1-2,ASP)"/>
      <sheetName val="자료입력"/>
      <sheetName val="제경비율"/>
      <sheetName val="ABUT수량-A1"/>
      <sheetName val="DATE"/>
      <sheetName val="내역서"/>
      <sheetName val="내역"/>
      <sheetName val="정렬"/>
      <sheetName val="기본일위"/>
      <sheetName val="영창26"/>
      <sheetName val="2002상반기노임기준"/>
      <sheetName val="#REF"/>
      <sheetName val="도급"/>
      <sheetName val="적용토목"/>
      <sheetName val="교통표지판기초자료"/>
      <sheetName val="갑지1"/>
      <sheetName val="견적서"/>
      <sheetName val="단위량당중기"/>
      <sheetName val="단가"/>
      <sheetName val="오억미만"/>
      <sheetName val="요율"/>
      <sheetName val="48전력선로일위"/>
      <sheetName val="수량산출서"/>
      <sheetName val="프랜트면허"/>
      <sheetName val="관급"/>
      <sheetName val="토공총괄표"/>
      <sheetName val="guard(mac)"/>
      <sheetName val="98수문일위"/>
      <sheetName val="위치조서"/>
      <sheetName val="공사개요"/>
      <sheetName val="배수통관(좌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X"/>
      <sheetName val="지수산정"/>
      <sheetName val="기타산정"/>
      <sheetName val="조정산출표"/>
      <sheetName val="적용비대상"/>
      <sheetName val="도급금액"/>
      <sheetName val="적용토목"/>
      <sheetName val="지수토목"/>
      <sheetName val="접속도로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수관총"/>
      <sheetName val="위치조서"/>
      <sheetName val="횡배수집계"/>
      <sheetName val="면벽집계"/>
      <sheetName val="흄관 날개벽"/>
      <sheetName val="종배수관"/>
      <sheetName val="배수관단위"/>
      <sheetName val="면벽 단수)"/>
      <sheetName val="Module1"/>
      <sheetName val="횡배수관토공수량"/>
      <sheetName val="접속도로1"/>
      <sheetName val="일위대가"/>
      <sheetName val="적용토목"/>
      <sheetName val="원가"/>
      <sheetName val="9GNG운반"/>
      <sheetName val="품셈총괄표"/>
      <sheetName val="공사개요"/>
      <sheetName val="갑지"/>
      <sheetName val="자료입력"/>
      <sheetName val="횡배수관수량총"/>
      <sheetName val="횡배수관수량"/>
      <sheetName val="횡배수관위치조서"/>
      <sheetName val="횡배수관"/>
      <sheetName val="평균높이산출근거"/>
      <sheetName val="적용단위길이"/>
      <sheetName val="횡배수관날개수량(구배1.5)"/>
      <sheetName val="횡배수관날개벽공제토&amp;공제떼산출식"/>
      <sheetName val="면벽"/>
      <sheetName val="집수정수량집계표"/>
      <sheetName val="집수정수량조서"/>
      <sheetName val="집수정"/>
      <sheetName val="종배수관수량"/>
      <sheetName val="종배수관위치조서"/>
      <sheetName val="종배수관면벽구"/>
      <sheetName val="종배수관(구)"/>
      <sheetName val="종배수관면벽신"/>
      <sheetName val="종배수관(신)"/>
      <sheetName val="맹암거수량집계표"/>
      <sheetName val="맹암거단위수량(토사)"/>
      <sheetName val="맹암거단위수량(암)"/>
      <sheetName val="맹암거단위수량(절성토경계부)"/>
      <sheetName val="맹암거위치조서"/>
      <sheetName val="특수기호강도거푸집"/>
      <sheetName val="피벗테이블데이터분석"/>
      <sheetName val="Dialog3"/>
      <sheetName val="조언자"/>
      <sheetName val="낙찰표"/>
      <sheetName val="DATA"/>
      <sheetName val="입찰안"/>
      <sheetName val="품셈TABLE"/>
      <sheetName val="매입세율"/>
      <sheetName val="일위대가(계측기설치)"/>
      <sheetName val="횡날개수집"/>
      <sheetName val="배수관공"/>
      <sheetName val="배수집계"/>
      <sheetName val="횡배수량집계"/>
      <sheetName val="횡배위치"/>
      <sheetName val="토공"/>
      <sheetName val="날개벽"/>
      <sheetName val="TYPE-1"/>
      <sheetName val="TYPE-2"/>
      <sheetName val="TYPE-3"/>
      <sheetName val="집수정 "/>
      <sheetName val="집수정TYPE1"/>
      <sheetName val="집수정TYPE2"/>
      <sheetName val="맨홀수량집계표"/>
      <sheetName val="맨홀위치및연장조서"/>
      <sheetName val="맨훌수량산출근거"/>
      <sheetName val="맨홀터파기"/>
      <sheetName val="빗물받이수량집계"/>
      <sheetName val="빗물받이단위수량"/>
      <sheetName val="집수정(주택용)집계"/>
      <sheetName val="집수정(주택용)단위수량"/>
      <sheetName val="Sheet5"/>
      <sheetName val="계산중"/>
      <sheetName val="배수관공집계"/>
      <sheetName val="Sheet2"/>
      <sheetName val="Sheet3"/>
      <sheetName val="내역표지"/>
      <sheetName val="전신환매도율"/>
      <sheetName val="수문일1"/>
      <sheetName val="설 계"/>
      <sheetName val="단위수량"/>
      <sheetName val="맨홀수량산출"/>
      <sheetName val="DATE"/>
      <sheetName val="8.PILE  (돌출)"/>
      <sheetName val="3.바닥판설계"/>
      <sheetName val="내역"/>
      <sheetName val="미드수량"/>
      <sheetName val="지급융통"/>
      <sheetName val="아파트"/>
      <sheetName val="시중노임단가"/>
      <sheetName val="98수문일위"/>
      <sheetName val="대로근거"/>
      <sheetName val="수량총괄"/>
      <sheetName val="직노"/>
      <sheetName val="을지"/>
      <sheetName val="일위대가(가설)"/>
      <sheetName val="암거날개벽재료집계"/>
      <sheetName val="설계예시"/>
      <sheetName val="일위대가-2"/>
      <sheetName val="내역서적용"/>
      <sheetName val="Baby일위대가"/>
      <sheetName val="FB25JN"/>
      <sheetName val="노임단가"/>
      <sheetName val="ABUT수량-A1"/>
      <sheetName val="내역서(삼호)"/>
      <sheetName val="날개수량1.5"/>
      <sheetName val="COL"/>
      <sheetName val="옹벽현"/>
      <sheetName val="연부97-1"/>
      <sheetName val="코드일람표"/>
      <sheetName val="옥외"/>
      <sheetName val="2003.4.1."/>
      <sheetName val="I一般比"/>
      <sheetName val="단가표 (2)"/>
      <sheetName val="IMPEADENCE MAP 취수장"/>
      <sheetName val="96보완계획7.12"/>
      <sheetName val="내역(전력)"/>
      <sheetName val="빗물받이(910-510-410)"/>
      <sheetName val="목차"/>
      <sheetName val="배선(낙차)"/>
      <sheetName val="평자재단가"/>
      <sheetName val="노무비단가"/>
      <sheetName val="적용건축"/>
      <sheetName val="교통대책내역"/>
      <sheetName val="을"/>
      <sheetName val="일반공사"/>
      <sheetName val="표  지"/>
      <sheetName val="세동별비상"/>
      <sheetName val="상수도토공집계표"/>
      <sheetName val="부하"/>
      <sheetName val="내역서"/>
      <sheetName val="자료"/>
      <sheetName val="데리네이타현황"/>
      <sheetName val="06 일위대가목록"/>
      <sheetName val="ITEM"/>
      <sheetName val="본공사"/>
      <sheetName val="식재인부"/>
      <sheetName val="내역서전체"/>
      <sheetName val="관급단가"/>
      <sheetName val="조도계산서 (도서)"/>
      <sheetName val="횡배수관집현황(2공구)"/>
      <sheetName val="옥외전력간선설비공사"/>
      <sheetName val="연산창"/>
      <sheetName val="일위대가서식"/>
      <sheetName val="품셈"/>
      <sheetName val="일위대가-1"/>
      <sheetName val="단가표"/>
      <sheetName val="PIPE(UG)내역"/>
      <sheetName val="48전력선로일위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A51"/>
  <sheetViews>
    <sheetView tabSelected="1" zoomScaleNormal="100" workbookViewId="0">
      <selection activeCell="AA9" sqref="AA9"/>
    </sheetView>
  </sheetViews>
  <sheetFormatPr defaultRowHeight="12" customHeight="1" x14ac:dyDescent="0.3"/>
  <cols>
    <col min="1" max="1" width="1" style="4" customWidth="1"/>
    <col min="2" max="2" width="4.625" style="4" customWidth="1"/>
    <col min="3" max="3" width="5.5" style="4" customWidth="1"/>
    <col min="4" max="4" width="1" style="4" customWidth="1"/>
    <col min="5" max="5" width="18.5" style="4" customWidth="1"/>
    <col min="6" max="6" width="1" style="4" customWidth="1"/>
    <col min="7" max="7" width="14.25" style="4" customWidth="1"/>
    <col min="8" max="8" width="43.75" style="4" customWidth="1"/>
    <col min="9" max="9" width="29.375" style="4" customWidth="1"/>
    <col min="10" max="10" width="3.625" style="4" customWidth="1"/>
    <col min="11" max="11" width="21.25" style="4" hidden="1" customWidth="1"/>
    <col min="12" max="12" width="12.25" style="4" hidden="1" customWidth="1"/>
    <col min="13" max="13" width="3.75" style="4" hidden="1" customWidth="1"/>
    <col min="14" max="14" width="13.5" style="4" hidden="1" customWidth="1"/>
    <col min="15" max="15" width="7.5" style="4" hidden="1" customWidth="1"/>
    <col min="16" max="19" width="8.25" style="4" hidden="1" customWidth="1"/>
    <col min="20" max="20" width="14.375" style="3" bestFit="1" customWidth="1"/>
    <col min="21" max="21" width="3.125" style="4" customWidth="1"/>
    <col min="22" max="22" width="10" style="3" bestFit="1" customWidth="1"/>
    <col min="23" max="23" width="3.125" style="4" customWidth="1"/>
    <col min="24" max="24" width="14.375" style="3" bestFit="1" customWidth="1"/>
    <col min="25" max="25" width="3.125" style="4" customWidth="1"/>
    <col min="26" max="243" width="9" style="4"/>
    <col min="244" max="244" width="1" style="4" customWidth="1"/>
    <col min="245" max="245" width="4.625" style="4" customWidth="1"/>
    <col min="246" max="246" width="5.5" style="4" customWidth="1"/>
    <col min="247" max="247" width="1" style="4" customWidth="1"/>
    <col min="248" max="248" width="18.5" style="4" customWidth="1"/>
    <col min="249" max="249" width="1" style="4" customWidth="1"/>
    <col min="250" max="250" width="28.25" style="4" customWidth="1"/>
    <col min="251" max="265" width="4.125" style="4" customWidth="1"/>
    <col min="266" max="266" width="3.625" style="4" customWidth="1"/>
    <col min="267" max="267" width="21.25" style="4" customWidth="1"/>
    <col min="268" max="268" width="12.25" style="4" customWidth="1"/>
    <col min="269" max="269" width="3.75" style="4" bestFit="1" customWidth="1"/>
    <col min="270" max="270" width="13.5" style="4" bestFit="1" customWidth="1"/>
    <col min="271" max="271" width="7.5" style="4" bestFit="1" customWidth="1"/>
    <col min="272" max="275" width="8.25" style="4" customWidth="1"/>
    <col min="276" max="276" width="14.375" style="4" bestFit="1" customWidth="1"/>
    <col min="277" max="277" width="3.125" style="4" customWidth="1"/>
    <col min="278" max="278" width="10" style="4" bestFit="1" customWidth="1"/>
    <col min="279" max="279" width="3.125" style="4" customWidth="1"/>
    <col min="280" max="280" width="14.375" style="4" bestFit="1" customWidth="1"/>
    <col min="281" max="281" width="3.125" style="4" customWidth="1"/>
    <col min="282" max="499" width="9" style="4"/>
    <col min="500" max="500" width="1" style="4" customWidth="1"/>
    <col min="501" max="501" width="4.625" style="4" customWidth="1"/>
    <col min="502" max="502" width="5.5" style="4" customWidth="1"/>
    <col min="503" max="503" width="1" style="4" customWidth="1"/>
    <col min="504" max="504" width="18.5" style="4" customWidth="1"/>
    <col min="505" max="505" width="1" style="4" customWidth="1"/>
    <col min="506" max="506" width="28.25" style="4" customWidth="1"/>
    <col min="507" max="521" width="4.125" style="4" customWidth="1"/>
    <col min="522" max="522" width="3.625" style="4" customWidth="1"/>
    <col min="523" max="523" width="21.25" style="4" customWidth="1"/>
    <col min="524" max="524" width="12.25" style="4" customWidth="1"/>
    <col min="525" max="525" width="3.75" style="4" bestFit="1" customWidth="1"/>
    <col min="526" max="526" width="13.5" style="4" bestFit="1" customWidth="1"/>
    <col min="527" max="527" width="7.5" style="4" bestFit="1" customWidth="1"/>
    <col min="528" max="531" width="8.25" style="4" customWidth="1"/>
    <col min="532" max="532" width="14.375" style="4" bestFit="1" customWidth="1"/>
    <col min="533" max="533" width="3.125" style="4" customWidth="1"/>
    <col min="534" max="534" width="10" style="4" bestFit="1" customWidth="1"/>
    <col min="535" max="535" width="3.125" style="4" customWidth="1"/>
    <col min="536" max="536" width="14.375" style="4" bestFit="1" customWidth="1"/>
    <col min="537" max="537" width="3.125" style="4" customWidth="1"/>
    <col min="538" max="755" width="9" style="4"/>
    <col min="756" max="756" width="1" style="4" customWidth="1"/>
    <col min="757" max="757" width="4.625" style="4" customWidth="1"/>
    <col min="758" max="758" width="5.5" style="4" customWidth="1"/>
    <col min="759" max="759" width="1" style="4" customWidth="1"/>
    <col min="760" max="760" width="18.5" style="4" customWidth="1"/>
    <col min="761" max="761" width="1" style="4" customWidth="1"/>
    <col min="762" max="762" width="28.25" style="4" customWidth="1"/>
    <col min="763" max="777" width="4.125" style="4" customWidth="1"/>
    <col min="778" max="778" width="3.625" style="4" customWidth="1"/>
    <col min="779" max="779" width="21.25" style="4" customWidth="1"/>
    <col min="780" max="780" width="12.25" style="4" customWidth="1"/>
    <col min="781" max="781" width="3.75" style="4" bestFit="1" customWidth="1"/>
    <col min="782" max="782" width="13.5" style="4" bestFit="1" customWidth="1"/>
    <col min="783" max="783" width="7.5" style="4" bestFit="1" customWidth="1"/>
    <col min="784" max="787" width="8.25" style="4" customWidth="1"/>
    <col min="788" max="788" width="14.375" style="4" bestFit="1" customWidth="1"/>
    <col min="789" max="789" width="3.125" style="4" customWidth="1"/>
    <col min="790" max="790" width="10" style="4" bestFit="1" customWidth="1"/>
    <col min="791" max="791" width="3.125" style="4" customWidth="1"/>
    <col min="792" max="792" width="14.375" style="4" bestFit="1" customWidth="1"/>
    <col min="793" max="793" width="3.125" style="4" customWidth="1"/>
    <col min="794" max="1011" width="9" style="4"/>
    <col min="1012" max="1012" width="1" style="4" customWidth="1"/>
    <col min="1013" max="1013" width="4.625" style="4" customWidth="1"/>
    <col min="1014" max="1014" width="5.5" style="4" customWidth="1"/>
    <col min="1015" max="1015" width="1" style="4" customWidth="1"/>
    <col min="1016" max="1016" width="18.5" style="4" customWidth="1"/>
    <col min="1017" max="1017" width="1" style="4" customWidth="1"/>
    <col min="1018" max="1018" width="28.25" style="4" customWidth="1"/>
    <col min="1019" max="1033" width="4.125" style="4" customWidth="1"/>
    <col min="1034" max="1034" width="3.625" style="4" customWidth="1"/>
    <col min="1035" max="1035" width="21.25" style="4" customWidth="1"/>
    <col min="1036" max="1036" width="12.25" style="4" customWidth="1"/>
    <col min="1037" max="1037" width="3.75" style="4" bestFit="1" customWidth="1"/>
    <col min="1038" max="1038" width="13.5" style="4" bestFit="1" customWidth="1"/>
    <col min="1039" max="1039" width="7.5" style="4" bestFit="1" customWidth="1"/>
    <col min="1040" max="1043" width="8.25" style="4" customWidth="1"/>
    <col min="1044" max="1044" width="14.375" style="4" bestFit="1" customWidth="1"/>
    <col min="1045" max="1045" width="3.125" style="4" customWidth="1"/>
    <col min="1046" max="1046" width="10" style="4" bestFit="1" customWidth="1"/>
    <col min="1047" max="1047" width="3.125" style="4" customWidth="1"/>
    <col min="1048" max="1048" width="14.375" style="4" bestFit="1" customWidth="1"/>
    <col min="1049" max="1049" width="3.125" style="4" customWidth="1"/>
    <col min="1050" max="1267" width="9" style="4"/>
    <col min="1268" max="1268" width="1" style="4" customWidth="1"/>
    <col min="1269" max="1269" width="4.625" style="4" customWidth="1"/>
    <col min="1270" max="1270" width="5.5" style="4" customWidth="1"/>
    <col min="1271" max="1271" width="1" style="4" customWidth="1"/>
    <col min="1272" max="1272" width="18.5" style="4" customWidth="1"/>
    <col min="1273" max="1273" width="1" style="4" customWidth="1"/>
    <col min="1274" max="1274" width="28.25" style="4" customWidth="1"/>
    <col min="1275" max="1289" width="4.125" style="4" customWidth="1"/>
    <col min="1290" max="1290" width="3.625" style="4" customWidth="1"/>
    <col min="1291" max="1291" width="21.25" style="4" customWidth="1"/>
    <col min="1292" max="1292" width="12.25" style="4" customWidth="1"/>
    <col min="1293" max="1293" width="3.75" style="4" bestFit="1" customWidth="1"/>
    <col min="1294" max="1294" width="13.5" style="4" bestFit="1" customWidth="1"/>
    <col min="1295" max="1295" width="7.5" style="4" bestFit="1" customWidth="1"/>
    <col min="1296" max="1299" width="8.25" style="4" customWidth="1"/>
    <col min="1300" max="1300" width="14.375" style="4" bestFit="1" customWidth="1"/>
    <col min="1301" max="1301" width="3.125" style="4" customWidth="1"/>
    <col min="1302" max="1302" width="10" style="4" bestFit="1" customWidth="1"/>
    <col min="1303" max="1303" width="3.125" style="4" customWidth="1"/>
    <col min="1304" max="1304" width="14.375" style="4" bestFit="1" customWidth="1"/>
    <col min="1305" max="1305" width="3.125" style="4" customWidth="1"/>
    <col min="1306" max="1523" width="9" style="4"/>
    <col min="1524" max="1524" width="1" style="4" customWidth="1"/>
    <col min="1525" max="1525" width="4.625" style="4" customWidth="1"/>
    <col min="1526" max="1526" width="5.5" style="4" customWidth="1"/>
    <col min="1527" max="1527" width="1" style="4" customWidth="1"/>
    <col min="1528" max="1528" width="18.5" style="4" customWidth="1"/>
    <col min="1529" max="1529" width="1" style="4" customWidth="1"/>
    <col min="1530" max="1530" width="28.25" style="4" customWidth="1"/>
    <col min="1531" max="1545" width="4.125" style="4" customWidth="1"/>
    <col min="1546" max="1546" width="3.625" style="4" customWidth="1"/>
    <col min="1547" max="1547" width="21.25" style="4" customWidth="1"/>
    <col min="1548" max="1548" width="12.25" style="4" customWidth="1"/>
    <col min="1549" max="1549" width="3.75" style="4" bestFit="1" customWidth="1"/>
    <col min="1550" max="1550" width="13.5" style="4" bestFit="1" customWidth="1"/>
    <col min="1551" max="1551" width="7.5" style="4" bestFit="1" customWidth="1"/>
    <col min="1552" max="1555" width="8.25" style="4" customWidth="1"/>
    <col min="1556" max="1556" width="14.375" style="4" bestFit="1" customWidth="1"/>
    <col min="1557" max="1557" width="3.125" style="4" customWidth="1"/>
    <col min="1558" max="1558" width="10" style="4" bestFit="1" customWidth="1"/>
    <col min="1559" max="1559" width="3.125" style="4" customWidth="1"/>
    <col min="1560" max="1560" width="14.375" style="4" bestFit="1" customWidth="1"/>
    <col min="1561" max="1561" width="3.125" style="4" customWidth="1"/>
    <col min="1562" max="1779" width="9" style="4"/>
    <col min="1780" max="1780" width="1" style="4" customWidth="1"/>
    <col min="1781" max="1781" width="4.625" style="4" customWidth="1"/>
    <col min="1782" max="1782" width="5.5" style="4" customWidth="1"/>
    <col min="1783" max="1783" width="1" style="4" customWidth="1"/>
    <col min="1784" max="1784" width="18.5" style="4" customWidth="1"/>
    <col min="1785" max="1785" width="1" style="4" customWidth="1"/>
    <col min="1786" max="1786" width="28.25" style="4" customWidth="1"/>
    <col min="1787" max="1801" width="4.125" style="4" customWidth="1"/>
    <col min="1802" max="1802" width="3.625" style="4" customWidth="1"/>
    <col min="1803" max="1803" width="21.25" style="4" customWidth="1"/>
    <col min="1804" max="1804" width="12.25" style="4" customWidth="1"/>
    <col min="1805" max="1805" width="3.75" style="4" bestFit="1" customWidth="1"/>
    <col min="1806" max="1806" width="13.5" style="4" bestFit="1" customWidth="1"/>
    <col min="1807" max="1807" width="7.5" style="4" bestFit="1" customWidth="1"/>
    <col min="1808" max="1811" width="8.25" style="4" customWidth="1"/>
    <col min="1812" max="1812" width="14.375" style="4" bestFit="1" customWidth="1"/>
    <col min="1813" max="1813" width="3.125" style="4" customWidth="1"/>
    <col min="1814" max="1814" width="10" style="4" bestFit="1" customWidth="1"/>
    <col min="1815" max="1815" width="3.125" style="4" customWidth="1"/>
    <col min="1816" max="1816" width="14.375" style="4" bestFit="1" customWidth="1"/>
    <col min="1817" max="1817" width="3.125" style="4" customWidth="1"/>
    <col min="1818" max="2035" width="9" style="4"/>
    <col min="2036" max="2036" width="1" style="4" customWidth="1"/>
    <col min="2037" max="2037" width="4.625" style="4" customWidth="1"/>
    <col min="2038" max="2038" width="5.5" style="4" customWidth="1"/>
    <col min="2039" max="2039" width="1" style="4" customWidth="1"/>
    <col min="2040" max="2040" width="18.5" style="4" customWidth="1"/>
    <col min="2041" max="2041" width="1" style="4" customWidth="1"/>
    <col min="2042" max="2042" width="28.25" style="4" customWidth="1"/>
    <col min="2043" max="2057" width="4.125" style="4" customWidth="1"/>
    <col min="2058" max="2058" width="3.625" style="4" customWidth="1"/>
    <col min="2059" max="2059" width="21.25" style="4" customWidth="1"/>
    <col min="2060" max="2060" width="12.25" style="4" customWidth="1"/>
    <col min="2061" max="2061" width="3.75" style="4" bestFit="1" customWidth="1"/>
    <col min="2062" max="2062" width="13.5" style="4" bestFit="1" customWidth="1"/>
    <col min="2063" max="2063" width="7.5" style="4" bestFit="1" customWidth="1"/>
    <col min="2064" max="2067" width="8.25" style="4" customWidth="1"/>
    <col min="2068" max="2068" width="14.375" style="4" bestFit="1" customWidth="1"/>
    <col min="2069" max="2069" width="3.125" style="4" customWidth="1"/>
    <col min="2070" max="2070" width="10" style="4" bestFit="1" customWidth="1"/>
    <col min="2071" max="2071" width="3.125" style="4" customWidth="1"/>
    <col min="2072" max="2072" width="14.375" style="4" bestFit="1" customWidth="1"/>
    <col min="2073" max="2073" width="3.125" style="4" customWidth="1"/>
    <col min="2074" max="2291" width="9" style="4"/>
    <col min="2292" max="2292" width="1" style="4" customWidth="1"/>
    <col min="2293" max="2293" width="4.625" style="4" customWidth="1"/>
    <col min="2294" max="2294" width="5.5" style="4" customWidth="1"/>
    <col min="2295" max="2295" width="1" style="4" customWidth="1"/>
    <col min="2296" max="2296" width="18.5" style="4" customWidth="1"/>
    <col min="2297" max="2297" width="1" style="4" customWidth="1"/>
    <col min="2298" max="2298" width="28.25" style="4" customWidth="1"/>
    <col min="2299" max="2313" width="4.125" style="4" customWidth="1"/>
    <col min="2314" max="2314" width="3.625" style="4" customWidth="1"/>
    <col min="2315" max="2315" width="21.25" style="4" customWidth="1"/>
    <col min="2316" max="2316" width="12.25" style="4" customWidth="1"/>
    <col min="2317" max="2317" width="3.75" style="4" bestFit="1" customWidth="1"/>
    <col min="2318" max="2318" width="13.5" style="4" bestFit="1" customWidth="1"/>
    <col min="2319" max="2319" width="7.5" style="4" bestFit="1" customWidth="1"/>
    <col min="2320" max="2323" width="8.25" style="4" customWidth="1"/>
    <col min="2324" max="2324" width="14.375" style="4" bestFit="1" customWidth="1"/>
    <col min="2325" max="2325" width="3.125" style="4" customWidth="1"/>
    <col min="2326" max="2326" width="10" style="4" bestFit="1" customWidth="1"/>
    <col min="2327" max="2327" width="3.125" style="4" customWidth="1"/>
    <col min="2328" max="2328" width="14.375" style="4" bestFit="1" customWidth="1"/>
    <col min="2329" max="2329" width="3.125" style="4" customWidth="1"/>
    <col min="2330" max="2547" width="9" style="4"/>
    <col min="2548" max="2548" width="1" style="4" customWidth="1"/>
    <col min="2549" max="2549" width="4.625" style="4" customWidth="1"/>
    <col min="2550" max="2550" width="5.5" style="4" customWidth="1"/>
    <col min="2551" max="2551" width="1" style="4" customWidth="1"/>
    <col min="2552" max="2552" width="18.5" style="4" customWidth="1"/>
    <col min="2553" max="2553" width="1" style="4" customWidth="1"/>
    <col min="2554" max="2554" width="28.25" style="4" customWidth="1"/>
    <col min="2555" max="2569" width="4.125" style="4" customWidth="1"/>
    <col min="2570" max="2570" width="3.625" style="4" customWidth="1"/>
    <col min="2571" max="2571" width="21.25" style="4" customWidth="1"/>
    <col min="2572" max="2572" width="12.25" style="4" customWidth="1"/>
    <col min="2573" max="2573" width="3.75" style="4" bestFit="1" customWidth="1"/>
    <col min="2574" max="2574" width="13.5" style="4" bestFit="1" customWidth="1"/>
    <col min="2575" max="2575" width="7.5" style="4" bestFit="1" customWidth="1"/>
    <col min="2576" max="2579" width="8.25" style="4" customWidth="1"/>
    <col min="2580" max="2580" width="14.375" style="4" bestFit="1" customWidth="1"/>
    <col min="2581" max="2581" width="3.125" style="4" customWidth="1"/>
    <col min="2582" max="2582" width="10" style="4" bestFit="1" customWidth="1"/>
    <col min="2583" max="2583" width="3.125" style="4" customWidth="1"/>
    <col min="2584" max="2584" width="14.375" style="4" bestFit="1" customWidth="1"/>
    <col min="2585" max="2585" width="3.125" style="4" customWidth="1"/>
    <col min="2586" max="2803" width="9" style="4"/>
    <col min="2804" max="2804" width="1" style="4" customWidth="1"/>
    <col min="2805" max="2805" width="4.625" style="4" customWidth="1"/>
    <col min="2806" max="2806" width="5.5" style="4" customWidth="1"/>
    <col min="2807" max="2807" width="1" style="4" customWidth="1"/>
    <col min="2808" max="2808" width="18.5" style="4" customWidth="1"/>
    <col min="2809" max="2809" width="1" style="4" customWidth="1"/>
    <col min="2810" max="2810" width="28.25" style="4" customWidth="1"/>
    <col min="2811" max="2825" width="4.125" style="4" customWidth="1"/>
    <col min="2826" max="2826" width="3.625" style="4" customWidth="1"/>
    <col min="2827" max="2827" width="21.25" style="4" customWidth="1"/>
    <col min="2828" max="2828" width="12.25" style="4" customWidth="1"/>
    <col min="2829" max="2829" width="3.75" style="4" bestFit="1" customWidth="1"/>
    <col min="2830" max="2830" width="13.5" style="4" bestFit="1" customWidth="1"/>
    <col min="2831" max="2831" width="7.5" style="4" bestFit="1" customWidth="1"/>
    <col min="2832" max="2835" width="8.25" style="4" customWidth="1"/>
    <col min="2836" max="2836" width="14.375" style="4" bestFit="1" customWidth="1"/>
    <col min="2837" max="2837" width="3.125" style="4" customWidth="1"/>
    <col min="2838" max="2838" width="10" style="4" bestFit="1" customWidth="1"/>
    <col min="2839" max="2839" width="3.125" style="4" customWidth="1"/>
    <col min="2840" max="2840" width="14.375" style="4" bestFit="1" customWidth="1"/>
    <col min="2841" max="2841" width="3.125" style="4" customWidth="1"/>
    <col min="2842" max="3059" width="9" style="4"/>
    <col min="3060" max="3060" width="1" style="4" customWidth="1"/>
    <col min="3061" max="3061" width="4.625" style="4" customWidth="1"/>
    <col min="3062" max="3062" width="5.5" style="4" customWidth="1"/>
    <col min="3063" max="3063" width="1" style="4" customWidth="1"/>
    <col min="3064" max="3064" width="18.5" style="4" customWidth="1"/>
    <col min="3065" max="3065" width="1" style="4" customWidth="1"/>
    <col min="3066" max="3066" width="28.25" style="4" customWidth="1"/>
    <col min="3067" max="3081" width="4.125" style="4" customWidth="1"/>
    <col min="3082" max="3082" width="3.625" style="4" customWidth="1"/>
    <col min="3083" max="3083" width="21.25" style="4" customWidth="1"/>
    <col min="3084" max="3084" width="12.25" style="4" customWidth="1"/>
    <col min="3085" max="3085" width="3.75" style="4" bestFit="1" customWidth="1"/>
    <col min="3086" max="3086" width="13.5" style="4" bestFit="1" customWidth="1"/>
    <col min="3087" max="3087" width="7.5" style="4" bestFit="1" customWidth="1"/>
    <col min="3088" max="3091" width="8.25" style="4" customWidth="1"/>
    <col min="3092" max="3092" width="14.375" style="4" bestFit="1" customWidth="1"/>
    <col min="3093" max="3093" width="3.125" style="4" customWidth="1"/>
    <col min="3094" max="3094" width="10" style="4" bestFit="1" customWidth="1"/>
    <col min="3095" max="3095" width="3.125" style="4" customWidth="1"/>
    <col min="3096" max="3096" width="14.375" style="4" bestFit="1" customWidth="1"/>
    <col min="3097" max="3097" width="3.125" style="4" customWidth="1"/>
    <col min="3098" max="3315" width="9" style="4"/>
    <col min="3316" max="3316" width="1" style="4" customWidth="1"/>
    <col min="3317" max="3317" width="4.625" style="4" customWidth="1"/>
    <col min="3318" max="3318" width="5.5" style="4" customWidth="1"/>
    <col min="3319" max="3319" width="1" style="4" customWidth="1"/>
    <col min="3320" max="3320" width="18.5" style="4" customWidth="1"/>
    <col min="3321" max="3321" width="1" style="4" customWidth="1"/>
    <col min="3322" max="3322" width="28.25" style="4" customWidth="1"/>
    <col min="3323" max="3337" width="4.125" style="4" customWidth="1"/>
    <col min="3338" max="3338" width="3.625" style="4" customWidth="1"/>
    <col min="3339" max="3339" width="21.25" style="4" customWidth="1"/>
    <col min="3340" max="3340" width="12.25" style="4" customWidth="1"/>
    <col min="3341" max="3341" width="3.75" style="4" bestFit="1" customWidth="1"/>
    <col min="3342" max="3342" width="13.5" style="4" bestFit="1" customWidth="1"/>
    <col min="3343" max="3343" width="7.5" style="4" bestFit="1" customWidth="1"/>
    <col min="3344" max="3347" width="8.25" style="4" customWidth="1"/>
    <col min="3348" max="3348" width="14.375" style="4" bestFit="1" customWidth="1"/>
    <col min="3349" max="3349" width="3.125" style="4" customWidth="1"/>
    <col min="3350" max="3350" width="10" style="4" bestFit="1" customWidth="1"/>
    <col min="3351" max="3351" width="3.125" style="4" customWidth="1"/>
    <col min="3352" max="3352" width="14.375" style="4" bestFit="1" customWidth="1"/>
    <col min="3353" max="3353" width="3.125" style="4" customWidth="1"/>
    <col min="3354" max="3571" width="9" style="4"/>
    <col min="3572" max="3572" width="1" style="4" customWidth="1"/>
    <col min="3573" max="3573" width="4.625" style="4" customWidth="1"/>
    <col min="3574" max="3574" width="5.5" style="4" customWidth="1"/>
    <col min="3575" max="3575" width="1" style="4" customWidth="1"/>
    <col min="3576" max="3576" width="18.5" style="4" customWidth="1"/>
    <col min="3577" max="3577" width="1" style="4" customWidth="1"/>
    <col min="3578" max="3578" width="28.25" style="4" customWidth="1"/>
    <col min="3579" max="3593" width="4.125" style="4" customWidth="1"/>
    <col min="3594" max="3594" width="3.625" style="4" customWidth="1"/>
    <col min="3595" max="3595" width="21.25" style="4" customWidth="1"/>
    <col min="3596" max="3596" width="12.25" style="4" customWidth="1"/>
    <col min="3597" max="3597" width="3.75" style="4" bestFit="1" customWidth="1"/>
    <col min="3598" max="3598" width="13.5" style="4" bestFit="1" customWidth="1"/>
    <col min="3599" max="3599" width="7.5" style="4" bestFit="1" customWidth="1"/>
    <col min="3600" max="3603" width="8.25" style="4" customWidth="1"/>
    <col min="3604" max="3604" width="14.375" style="4" bestFit="1" customWidth="1"/>
    <col min="3605" max="3605" width="3.125" style="4" customWidth="1"/>
    <col min="3606" max="3606" width="10" style="4" bestFit="1" customWidth="1"/>
    <col min="3607" max="3607" width="3.125" style="4" customWidth="1"/>
    <col min="3608" max="3608" width="14.375" style="4" bestFit="1" customWidth="1"/>
    <col min="3609" max="3609" width="3.125" style="4" customWidth="1"/>
    <col min="3610" max="3827" width="9" style="4"/>
    <col min="3828" max="3828" width="1" style="4" customWidth="1"/>
    <col min="3829" max="3829" width="4.625" style="4" customWidth="1"/>
    <col min="3830" max="3830" width="5.5" style="4" customWidth="1"/>
    <col min="3831" max="3831" width="1" style="4" customWidth="1"/>
    <col min="3832" max="3832" width="18.5" style="4" customWidth="1"/>
    <col min="3833" max="3833" width="1" style="4" customWidth="1"/>
    <col min="3834" max="3834" width="28.25" style="4" customWidth="1"/>
    <col min="3835" max="3849" width="4.125" style="4" customWidth="1"/>
    <col min="3850" max="3850" width="3.625" style="4" customWidth="1"/>
    <col min="3851" max="3851" width="21.25" style="4" customWidth="1"/>
    <col min="3852" max="3852" width="12.25" style="4" customWidth="1"/>
    <col min="3853" max="3853" width="3.75" style="4" bestFit="1" customWidth="1"/>
    <col min="3854" max="3854" width="13.5" style="4" bestFit="1" customWidth="1"/>
    <col min="3855" max="3855" width="7.5" style="4" bestFit="1" customWidth="1"/>
    <col min="3856" max="3859" width="8.25" style="4" customWidth="1"/>
    <col min="3860" max="3860" width="14.375" style="4" bestFit="1" customWidth="1"/>
    <col min="3861" max="3861" width="3.125" style="4" customWidth="1"/>
    <col min="3862" max="3862" width="10" style="4" bestFit="1" customWidth="1"/>
    <col min="3863" max="3863" width="3.125" style="4" customWidth="1"/>
    <col min="3864" max="3864" width="14.375" style="4" bestFit="1" customWidth="1"/>
    <col min="3865" max="3865" width="3.125" style="4" customWidth="1"/>
    <col min="3866" max="4083" width="9" style="4"/>
    <col min="4084" max="4084" width="1" style="4" customWidth="1"/>
    <col min="4085" max="4085" width="4.625" style="4" customWidth="1"/>
    <col min="4086" max="4086" width="5.5" style="4" customWidth="1"/>
    <col min="4087" max="4087" width="1" style="4" customWidth="1"/>
    <col min="4088" max="4088" width="18.5" style="4" customWidth="1"/>
    <col min="4089" max="4089" width="1" style="4" customWidth="1"/>
    <col min="4090" max="4090" width="28.25" style="4" customWidth="1"/>
    <col min="4091" max="4105" width="4.125" style="4" customWidth="1"/>
    <col min="4106" max="4106" width="3.625" style="4" customWidth="1"/>
    <col min="4107" max="4107" width="21.25" style="4" customWidth="1"/>
    <col min="4108" max="4108" width="12.25" style="4" customWidth="1"/>
    <col min="4109" max="4109" width="3.75" style="4" bestFit="1" customWidth="1"/>
    <col min="4110" max="4110" width="13.5" style="4" bestFit="1" customWidth="1"/>
    <col min="4111" max="4111" width="7.5" style="4" bestFit="1" customWidth="1"/>
    <col min="4112" max="4115" width="8.25" style="4" customWidth="1"/>
    <col min="4116" max="4116" width="14.375" style="4" bestFit="1" customWidth="1"/>
    <col min="4117" max="4117" width="3.125" style="4" customWidth="1"/>
    <col min="4118" max="4118" width="10" style="4" bestFit="1" customWidth="1"/>
    <col min="4119" max="4119" width="3.125" style="4" customWidth="1"/>
    <col min="4120" max="4120" width="14.375" style="4" bestFit="1" customWidth="1"/>
    <col min="4121" max="4121" width="3.125" style="4" customWidth="1"/>
    <col min="4122" max="4339" width="9" style="4"/>
    <col min="4340" max="4340" width="1" style="4" customWidth="1"/>
    <col min="4341" max="4341" width="4.625" style="4" customWidth="1"/>
    <col min="4342" max="4342" width="5.5" style="4" customWidth="1"/>
    <col min="4343" max="4343" width="1" style="4" customWidth="1"/>
    <col min="4344" max="4344" width="18.5" style="4" customWidth="1"/>
    <col min="4345" max="4345" width="1" style="4" customWidth="1"/>
    <col min="4346" max="4346" width="28.25" style="4" customWidth="1"/>
    <col min="4347" max="4361" width="4.125" style="4" customWidth="1"/>
    <col min="4362" max="4362" width="3.625" style="4" customWidth="1"/>
    <col min="4363" max="4363" width="21.25" style="4" customWidth="1"/>
    <col min="4364" max="4364" width="12.25" style="4" customWidth="1"/>
    <col min="4365" max="4365" width="3.75" style="4" bestFit="1" customWidth="1"/>
    <col min="4366" max="4366" width="13.5" style="4" bestFit="1" customWidth="1"/>
    <col min="4367" max="4367" width="7.5" style="4" bestFit="1" customWidth="1"/>
    <col min="4368" max="4371" width="8.25" style="4" customWidth="1"/>
    <col min="4372" max="4372" width="14.375" style="4" bestFit="1" customWidth="1"/>
    <col min="4373" max="4373" width="3.125" style="4" customWidth="1"/>
    <col min="4374" max="4374" width="10" style="4" bestFit="1" customWidth="1"/>
    <col min="4375" max="4375" width="3.125" style="4" customWidth="1"/>
    <col min="4376" max="4376" width="14.375" style="4" bestFit="1" customWidth="1"/>
    <col min="4377" max="4377" width="3.125" style="4" customWidth="1"/>
    <col min="4378" max="4595" width="9" style="4"/>
    <col min="4596" max="4596" width="1" style="4" customWidth="1"/>
    <col min="4597" max="4597" width="4.625" style="4" customWidth="1"/>
    <col min="4598" max="4598" width="5.5" style="4" customWidth="1"/>
    <col min="4599" max="4599" width="1" style="4" customWidth="1"/>
    <col min="4600" max="4600" width="18.5" style="4" customWidth="1"/>
    <col min="4601" max="4601" width="1" style="4" customWidth="1"/>
    <col min="4602" max="4602" width="28.25" style="4" customWidth="1"/>
    <col min="4603" max="4617" width="4.125" style="4" customWidth="1"/>
    <col min="4618" max="4618" width="3.625" style="4" customWidth="1"/>
    <col min="4619" max="4619" width="21.25" style="4" customWidth="1"/>
    <col min="4620" max="4620" width="12.25" style="4" customWidth="1"/>
    <col min="4621" max="4621" width="3.75" style="4" bestFit="1" customWidth="1"/>
    <col min="4622" max="4622" width="13.5" style="4" bestFit="1" customWidth="1"/>
    <col min="4623" max="4623" width="7.5" style="4" bestFit="1" customWidth="1"/>
    <col min="4624" max="4627" width="8.25" style="4" customWidth="1"/>
    <col min="4628" max="4628" width="14.375" style="4" bestFit="1" customWidth="1"/>
    <col min="4629" max="4629" width="3.125" style="4" customWidth="1"/>
    <col min="4630" max="4630" width="10" style="4" bestFit="1" customWidth="1"/>
    <col min="4631" max="4631" width="3.125" style="4" customWidth="1"/>
    <col min="4632" max="4632" width="14.375" style="4" bestFit="1" customWidth="1"/>
    <col min="4633" max="4633" width="3.125" style="4" customWidth="1"/>
    <col min="4634" max="4851" width="9" style="4"/>
    <col min="4852" max="4852" width="1" style="4" customWidth="1"/>
    <col min="4853" max="4853" width="4.625" style="4" customWidth="1"/>
    <col min="4854" max="4854" width="5.5" style="4" customWidth="1"/>
    <col min="4855" max="4855" width="1" style="4" customWidth="1"/>
    <col min="4856" max="4856" width="18.5" style="4" customWidth="1"/>
    <col min="4857" max="4857" width="1" style="4" customWidth="1"/>
    <col min="4858" max="4858" width="28.25" style="4" customWidth="1"/>
    <col min="4859" max="4873" width="4.125" style="4" customWidth="1"/>
    <col min="4874" max="4874" width="3.625" style="4" customWidth="1"/>
    <col min="4875" max="4875" width="21.25" style="4" customWidth="1"/>
    <col min="4876" max="4876" width="12.25" style="4" customWidth="1"/>
    <col min="4877" max="4877" width="3.75" style="4" bestFit="1" customWidth="1"/>
    <col min="4878" max="4878" width="13.5" style="4" bestFit="1" customWidth="1"/>
    <col min="4879" max="4879" width="7.5" style="4" bestFit="1" customWidth="1"/>
    <col min="4880" max="4883" width="8.25" style="4" customWidth="1"/>
    <col min="4884" max="4884" width="14.375" style="4" bestFit="1" customWidth="1"/>
    <col min="4885" max="4885" width="3.125" style="4" customWidth="1"/>
    <col min="4886" max="4886" width="10" style="4" bestFit="1" customWidth="1"/>
    <col min="4887" max="4887" width="3.125" style="4" customWidth="1"/>
    <col min="4888" max="4888" width="14.375" style="4" bestFit="1" customWidth="1"/>
    <col min="4889" max="4889" width="3.125" style="4" customWidth="1"/>
    <col min="4890" max="5107" width="9" style="4"/>
    <col min="5108" max="5108" width="1" style="4" customWidth="1"/>
    <col min="5109" max="5109" width="4.625" style="4" customWidth="1"/>
    <col min="5110" max="5110" width="5.5" style="4" customWidth="1"/>
    <col min="5111" max="5111" width="1" style="4" customWidth="1"/>
    <col min="5112" max="5112" width="18.5" style="4" customWidth="1"/>
    <col min="5113" max="5113" width="1" style="4" customWidth="1"/>
    <col min="5114" max="5114" width="28.25" style="4" customWidth="1"/>
    <col min="5115" max="5129" width="4.125" style="4" customWidth="1"/>
    <col min="5130" max="5130" width="3.625" style="4" customWidth="1"/>
    <col min="5131" max="5131" width="21.25" style="4" customWidth="1"/>
    <col min="5132" max="5132" width="12.25" style="4" customWidth="1"/>
    <col min="5133" max="5133" width="3.75" style="4" bestFit="1" customWidth="1"/>
    <col min="5134" max="5134" width="13.5" style="4" bestFit="1" customWidth="1"/>
    <col min="5135" max="5135" width="7.5" style="4" bestFit="1" customWidth="1"/>
    <col min="5136" max="5139" width="8.25" style="4" customWidth="1"/>
    <col min="5140" max="5140" width="14.375" style="4" bestFit="1" customWidth="1"/>
    <col min="5141" max="5141" width="3.125" style="4" customWidth="1"/>
    <col min="5142" max="5142" width="10" style="4" bestFit="1" customWidth="1"/>
    <col min="5143" max="5143" width="3.125" style="4" customWidth="1"/>
    <col min="5144" max="5144" width="14.375" style="4" bestFit="1" customWidth="1"/>
    <col min="5145" max="5145" width="3.125" style="4" customWidth="1"/>
    <col min="5146" max="5363" width="9" style="4"/>
    <col min="5364" max="5364" width="1" style="4" customWidth="1"/>
    <col min="5365" max="5365" width="4.625" style="4" customWidth="1"/>
    <col min="5366" max="5366" width="5.5" style="4" customWidth="1"/>
    <col min="5367" max="5367" width="1" style="4" customWidth="1"/>
    <col min="5368" max="5368" width="18.5" style="4" customWidth="1"/>
    <col min="5369" max="5369" width="1" style="4" customWidth="1"/>
    <col min="5370" max="5370" width="28.25" style="4" customWidth="1"/>
    <col min="5371" max="5385" width="4.125" style="4" customWidth="1"/>
    <col min="5386" max="5386" width="3.625" style="4" customWidth="1"/>
    <col min="5387" max="5387" width="21.25" style="4" customWidth="1"/>
    <col min="5388" max="5388" width="12.25" style="4" customWidth="1"/>
    <col min="5389" max="5389" width="3.75" style="4" bestFit="1" customWidth="1"/>
    <col min="5390" max="5390" width="13.5" style="4" bestFit="1" customWidth="1"/>
    <col min="5391" max="5391" width="7.5" style="4" bestFit="1" customWidth="1"/>
    <col min="5392" max="5395" width="8.25" style="4" customWidth="1"/>
    <col min="5396" max="5396" width="14.375" style="4" bestFit="1" customWidth="1"/>
    <col min="5397" max="5397" width="3.125" style="4" customWidth="1"/>
    <col min="5398" max="5398" width="10" style="4" bestFit="1" customWidth="1"/>
    <col min="5399" max="5399" width="3.125" style="4" customWidth="1"/>
    <col min="5400" max="5400" width="14.375" style="4" bestFit="1" customWidth="1"/>
    <col min="5401" max="5401" width="3.125" style="4" customWidth="1"/>
    <col min="5402" max="5619" width="9" style="4"/>
    <col min="5620" max="5620" width="1" style="4" customWidth="1"/>
    <col min="5621" max="5621" width="4.625" style="4" customWidth="1"/>
    <col min="5622" max="5622" width="5.5" style="4" customWidth="1"/>
    <col min="5623" max="5623" width="1" style="4" customWidth="1"/>
    <col min="5624" max="5624" width="18.5" style="4" customWidth="1"/>
    <col min="5625" max="5625" width="1" style="4" customWidth="1"/>
    <col min="5626" max="5626" width="28.25" style="4" customWidth="1"/>
    <col min="5627" max="5641" width="4.125" style="4" customWidth="1"/>
    <col min="5642" max="5642" width="3.625" style="4" customWidth="1"/>
    <col min="5643" max="5643" width="21.25" style="4" customWidth="1"/>
    <col min="5644" max="5644" width="12.25" style="4" customWidth="1"/>
    <col min="5645" max="5645" width="3.75" style="4" bestFit="1" customWidth="1"/>
    <col min="5646" max="5646" width="13.5" style="4" bestFit="1" customWidth="1"/>
    <col min="5647" max="5647" width="7.5" style="4" bestFit="1" customWidth="1"/>
    <col min="5648" max="5651" width="8.25" style="4" customWidth="1"/>
    <col min="5652" max="5652" width="14.375" style="4" bestFit="1" customWidth="1"/>
    <col min="5653" max="5653" width="3.125" style="4" customWidth="1"/>
    <col min="5654" max="5654" width="10" style="4" bestFit="1" customWidth="1"/>
    <col min="5655" max="5655" width="3.125" style="4" customWidth="1"/>
    <col min="5656" max="5656" width="14.375" style="4" bestFit="1" customWidth="1"/>
    <col min="5657" max="5657" width="3.125" style="4" customWidth="1"/>
    <col min="5658" max="5875" width="9" style="4"/>
    <col min="5876" max="5876" width="1" style="4" customWidth="1"/>
    <col min="5877" max="5877" width="4.625" style="4" customWidth="1"/>
    <col min="5878" max="5878" width="5.5" style="4" customWidth="1"/>
    <col min="5879" max="5879" width="1" style="4" customWidth="1"/>
    <col min="5880" max="5880" width="18.5" style="4" customWidth="1"/>
    <col min="5881" max="5881" width="1" style="4" customWidth="1"/>
    <col min="5882" max="5882" width="28.25" style="4" customWidth="1"/>
    <col min="5883" max="5897" width="4.125" style="4" customWidth="1"/>
    <col min="5898" max="5898" width="3.625" style="4" customWidth="1"/>
    <col min="5899" max="5899" width="21.25" style="4" customWidth="1"/>
    <col min="5900" max="5900" width="12.25" style="4" customWidth="1"/>
    <col min="5901" max="5901" width="3.75" style="4" bestFit="1" customWidth="1"/>
    <col min="5902" max="5902" width="13.5" style="4" bestFit="1" customWidth="1"/>
    <col min="5903" max="5903" width="7.5" style="4" bestFit="1" customWidth="1"/>
    <col min="5904" max="5907" width="8.25" style="4" customWidth="1"/>
    <col min="5908" max="5908" width="14.375" style="4" bestFit="1" customWidth="1"/>
    <col min="5909" max="5909" width="3.125" style="4" customWidth="1"/>
    <col min="5910" max="5910" width="10" style="4" bestFit="1" customWidth="1"/>
    <col min="5911" max="5911" width="3.125" style="4" customWidth="1"/>
    <col min="5912" max="5912" width="14.375" style="4" bestFit="1" customWidth="1"/>
    <col min="5913" max="5913" width="3.125" style="4" customWidth="1"/>
    <col min="5914" max="6131" width="9" style="4"/>
    <col min="6132" max="6132" width="1" style="4" customWidth="1"/>
    <col min="6133" max="6133" width="4.625" style="4" customWidth="1"/>
    <col min="6134" max="6134" width="5.5" style="4" customWidth="1"/>
    <col min="6135" max="6135" width="1" style="4" customWidth="1"/>
    <col min="6136" max="6136" width="18.5" style="4" customWidth="1"/>
    <col min="6137" max="6137" width="1" style="4" customWidth="1"/>
    <col min="6138" max="6138" width="28.25" style="4" customWidth="1"/>
    <col min="6139" max="6153" width="4.125" style="4" customWidth="1"/>
    <col min="6154" max="6154" width="3.625" style="4" customWidth="1"/>
    <col min="6155" max="6155" width="21.25" style="4" customWidth="1"/>
    <col min="6156" max="6156" width="12.25" style="4" customWidth="1"/>
    <col min="6157" max="6157" width="3.75" style="4" bestFit="1" customWidth="1"/>
    <col min="6158" max="6158" width="13.5" style="4" bestFit="1" customWidth="1"/>
    <col min="6159" max="6159" width="7.5" style="4" bestFit="1" customWidth="1"/>
    <col min="6160" max="6163" width="8.25" style="4" customWidth="1"/>
    <col min="6164" max="6164" width="14.375" style="4" bestFit="1" customWidth="1"/>
    <col min="6165" max="6165" width="3.125" style="4" customWidth="1"/>
    <col min="6166" max="6166" width="10" style="4" bestFit="1" customWidth="1"/>
    <col min="6167" max="6167" width="3.125" style="4" customWidth="1"/>
    <col min="6168" max="6168" width="14.375" style="4" bestFit="1" customWidth="1"/>
    <col min="6169" max="6169" width="3.125" style="4" customWidth="1"/>
    <col min="6170" max="6387" width="9" style="4"/>
    <col min="6388" max="6388" width="1" style="4" customWidth="1"/>
    <col min="6389" max="6389" width="4.625" style="4" customWidth="1"/>
    <col min="6390" max="6390" width="5.5" style="4" customWidth="1"/>
    <col min="6391" max="6391" width="1" style="4" customWidth="1"/>
    <col min="6392" max="6392" width="18.5" style="4" customWidth="1"/>
    <col min="6393" max="6393" width="1" style="4" customWidth="1"/>
    <col min="6394" max="6394" width="28.25" style="4" customWidth="1"/>
    <col min="6395" max="6409" width="4.125" style="4" customWidth="1"/>
    <col min="6410" max="6410" width="3.625" style="4" customWidth="1"/>
    <col min="6411" max="6411" width="21.25" style="4" customWidth="1"/>
    <col min="6412" max="6412" width="12.25" style="4" customWidth="1"/>
    <col min="6413" max="6413" width="3.75" style="4" bestFit="1" customWidth="1"/>
    <col min="6414" max="6414" width="13.5" style="4" bestFit="1" customWidth="1"/>
    <col min="6415" max="6415" width="7.5" style="4" bestFit="1" customWidth="1"/>
    <col min="6416" max="6419" width="8.25" style="4" customWidth="1"/>
    <col min="6420" max="6420" width="14.375" style="4" bestFit="1" customWidth="1"/>
    <col min="6421" max="6421" width="3.125" style="4" customWidth="1"/>
    <col min="6422" max="6422" width="10" style="4" bestFit="1" customWidth="1"/>
    <col min="6423" max="6423" width="3.125" style="4" customWidth="1"/>
    <col min="6424" max="6424" width="14.375" style="4" bestFit="1" customWidth="1"/>
    <col min="6425" max="6425" width="3.125" style="4" customWidth="1"/>
    <col min="6426" max="6643" width="9" style="4"/>
    <col min="6644" max="6644" width="1" style="4" customWidth="1"/>
    <col min="6645" max="6645" width="4.625" style="4" customWidth="1"/>
    <col min="6646" max="6646" width="5.5" style="4" customWidth="1"/>
    <col min="6647" max="6647" width="1" style="4" customWidth="1"/>
    <col min="6648" max="6648" width="18.5" style="4" customWidth="1"/>
    <col min="6649" max="6649" width="1" style="4" customWidth="1"/>
    <col min="6650" max="6650" width="28.25" style="4" customWidth="1"/>
    <col min="6651" max="6665" width="4.125" style="4" customWidth="1"/>
    <col min="6666" max="6666" width="3.625" style="4" customWidth="1"/>
    <col min="6667" max="6667" width="21.25" style="4" customWidth="1"/>
    <col min="6668" max="6668" width="12.25" style="4" customWidth="1"/>
    <col min="6669" max="6669" width="3.75" style="4" bestFit="1" customWidth="1"/>
    <col min="6670" max="6670" width="13.5" style="4" bestFit="1" customWidth="1"/>
    <col min="6671" max="6671" width="7.5" style="4" bestFit="1" customWidth="1"/>
    <col min="6672" max="6675" width="8.25" style="4" customWidth="1"/>
    <col min="6676" max="6676" width="14.375" style="4" bestFit="1" customWidth="1"/>
    <col min="6677" max="6677" width="3.125" style="4" customWidth="1"/>
    <col min="6678" max="6678" width="10" style="4" bestFit="1" customWidth="1"/>
    <col min="6679" max="6679" width="3.125" style="4" customWidth="1"/>
    <col min="6680" max="6680" width="14.375" style="4" bestFit="1" customWidth="1"/>
    <col min="6681" max="6681" width="3.125" style="4" customWidth="1"/>
    <col min="6682" max="6899" width="9" style="4"/>
    <col min="6900" max="6900" width="1" style="4" customWidth="1"/>
    <col min="6901" max="6901" width="4.625" style="4" customWidth="1"/>
    <col min="6902" max="6902" width="5.5" style="4" customWidth="1"/>
    <col min="6903" max="6903" width="1" style="4" customWidth="1"/>
    <col min="6904" max="6904" width="18.5" style="4" customWidth="1"/>
    <col min="6905" max="6905" width="1" style="4" customWidth="1"/>
    <col min="6906" max="6906" width="28.25" style="4" customWidth="1"/>
    <col min="6907" max="6921" width="4.125" style="4" customWidth="1"/>
    <col min="6922" max="6922" width="3.625" style="4" customWidth="1"/>
    <col min="6923" max="6923" width="21.25" style="4" customWidth="1"/>
    <col min="6924" max="6924" width="12.25" style="4" customWidth="1"/>
    <col min="6925" max="6925" width="3.75" style="4" bestFit="1" customWidth="1"/>
    <col min="6926" max="6926" width="13.5" style="4" bestFit="1" customWidth="1"/>
    <col min="6927" max="6927" width="7.5" style="4" bestFit="1" customWidth="1"/>
    <col min="6928" max="6931" width="8.25" style="4" customWidth="1"/>
    <col min="6932" max="6932" width="14.375" style="4" bestFit="1" customWidth="1"/>
    <col min="6933" max="6933" width="3.125" style="4" customWidth="1"/>
    <col min="6934" max="6934" width="10" style="4" bestFit="1" customWidth="1"/>
    <col min="6935" max="6935" width="3.125" style="4" customWidth="1"/>
    <col min="6936" max="6936" width="14.375" style="4" bestFit="1" customWidth="1"/>
    <col min="6937" max="6937" width="3.125" style="4" customWidth="1"/>
    <col min="6938" max="7155" width="9" style="4"/>
    <col min="7156" max="7156" width="1" style="4" customWidth="1"/>
    <col min="7157" max="7157" width="4.625" style="4" customWidth="1"/>
    <col min="7158" max="7158" width="5.5" style="4" customWidth="1"/>
    <col min="7159" max="7159" width="1" style="4" customWidth="1"/>
    <col min="7160" max="7160" width="18.5" style="4" customWidth="1"/>
    <col min="7161" max="7161" width="1" style="4" customWidth="1"/>
    <col min="7162" max="7162" width="28.25" style="4" customWidth="1"/>
    <col min="7163" max="7177" width="4.125" style="4" customWidth="1"/>
    <col min="7178" max="7178" width="3.625" style="4" customWidth="1"/>
    <col min="7179" max="7179" width="21.25" style="4" customWidth="1"/>
    <col min="7180" max="7180" width="12.25" style="4" customWidth="1"/>
    <col min="7181" max="7181" width="3.75" style="4" bestFit="1" customWidth="1"/>
    <col min="7182" max="7182" width="13.5" style="4" bestFit="1" customWidth="1"/>
    <col min="7183" max="7183" width="7.5" style="4" bestFit="1" customWidth="1"/>
    <col min="7184" max="7187" width="8.25" style="4" customWidth="1"/>
    <col min="7188" max="7188" width="14.375" style="4" bestFit="1" customWidth="1"/>
    <col min="7189" max="7189" width="3.125" style="4" customWidth="1"/>
    <col min="7190" max="7190" width="10" style="4" bestFit="1" customWidth="1"/>
    <col min="7191" max="7191" width="3.125" style="4" customWidth="1"/>
    <col min="7192" max="7192" width="14.375" style="4" bestFit="1" customWidth="1"/>
    <col min="7193" max="7193" width="3.125" style="4" customWidth="1"/>
    <col min="7194" max="7411" width="9" style="4"/>
    <col min="7412" max="7412" width="1" style="4" customWidth="1"/>
    <col min="7413" max="7413" width="4.625" style="4" customWidth="1"/>
    <col min="7414" max="7414" width="5.5" style="4" customWidth="1"/>
    <col min="7415" max="7415" width="1" style="4" customWidth="1"/>
    <col min="7416" max="7416" width="18.5" style="4" customWidth="1"/>
    <col min="7417" max="7417" width="1" style="4" customWidth="1"/>
    <col min="7418" max="7418" width="28.25" style="4" customWidth="1"/>
    <col min="7419" max="7433" width="4.125" style="4" customWidth="1"/>
    <col min="7434" max="7434" width="3.625" style="4" customWidth="1"/>
    <col min="7435" max="7435" width="21.25" style="4" customWidth="1"/>
    <col min="7436" max="7436" width="12.25" style="4" customWidth="1"/>
    <col min="7437" max="7437" width="3.75" style="4" bestFit="1" customWidth="1"/>
    <col min="7438" max="7438" width="13.5" style="4" bestFit="1" customWidth="1"/>
    <col min="7439" max="7439" width="7.5" style="4" bestFit="1" customWidth="1"/>
    <col min="7440" max="7443" width="8.25" style="4" customWidth="1"/>
    <col min="7444" max="7444" width="14.375" style="4" bestFit="1" customWidth="1"/>
    <col min="7445" max="7445" width="3.125" style="4" customWidth="1"/>
    <col min="7446" max="7446" width="10" style="4" bestFit="1" customWidth="1"/>
    <col min="7447" max="7447" width="3.125" style="4" customWidth="1"/>
    <col min="7448" max="7448" width="14.375" style="4" bestFit="1" customWidth="1"/>
    <col min="7449" max="7449" width="3.125" style="4" customWidth="1"/>
    <col min="7450" max="7667" width="9" style="4"/>
    <col min="7668" max="7668" width="1" style="4" customWidth="1"/>
    <col min="7669" max="7669" width="4.625" style="4" customWidth="1"/>
    <col min="7670" max="7670" width="5.5" style="4" customWidth="1"/>
    <col min="7671" max="7671" width="1" style="4" customWidth="1"/>
    <col min="7672" max="7672" width="18.5" style="4" customWidth="1"/>
    <col min="7673" max="7673" width="1" style="4" customWidth="1"/>
    <col min="7674" max="7674" width="28.25" style="4" customWidth="1"/>
    <col min="7675" max="7689" width="4.125" style="4" customWidth="1"/>
    <col min="7690" max="7690" width="3.625" style="4" customWidth="1"/>
    <col min="7691" max="7691" width="21.25" style="4" customWidth="1"/>
    <col min="7692" max="7692" width="12.25" style="4" customWidth="1"/>
    <col min="7693" max="7693" width="3.75" style="4" bestFit="1" customWidth="1"/>
    <col min="7694" max="7694" width="13.5" style="4" bestFit="1" customWidth="1"/>
    <col min="7695" max="7695" width="7.5" style="4" bestFit="1" customWidth="1"/>
    <col min="7696" max="7699" width="8.25" style="4" customWidth="1"/>
    <col min="7700" max="7700" width="14.375" style="4" bestFit="1" customWidth="1"/>
    <col min="7701" max="7701" width="3.125" style="4" customWidth="1"/>
    <col min="7702" max="7702" width="10" style="4" bestFit="1" customWidth="1"/>
    <col min="7703" max="7703" width="3.125" style="4" customWidth="1"/>
    <col min="7704" max="7704" width="14.375" style="4" bestFit="1" customWidth="1"/>
    <col min="7705" max="7705" width="3.125" style="4" customWidth="1"/>
    <col min="7706" max="7923" width="9" style="4"/>
    <col min="7924" max="7924" width="1" style="4" customWidth="1"/>
    <col min="7925" max="7925" width="4.625" style="4" customWidth="1"/>
    <col min="7926" max="7926" width="5.5" style="4" customWidth="1"/>
    <col min="7927" max="7927" width="1" style="4" customWidth="1"/>
    <col min="7928" max="7928" width="18.5" style="4" customWidth="1"/>
    <col min="7929" max="7929" width="1" style="4" customWidth="1"/>
    <col min="7930" max="7930" width="28.25" style="4" customWidth="1"/>
    <col min="7931" max="7945" width="4.125" style="4" customWidth="1"/>
    <col min="7946" max="7946" width="3.625" style="4" customWidth="1"/>
    <col min="7947" max="7947" width="21.25" style="4" customWidth="1"/>
    <col min="7948" max="7948" width="12.25" style="4" customWidth="1"/>
    <col min="7949" max="7949" width="3.75" style="4" bestFit="1" customWidth="1"/>
    <col min="7950" max="7950" width="13.5" style="4" bestFit="1" customWidth="1"/>
    <col min="7951" max="7951" width="7.5" style="4" bestFit="1" customWidth="1"/>
    <col min="7952" max="7955" width="8.25" style="4" customWidth="1"/>
    <col min="7956" max="7956" width="14.375" style="4" bestFit="1" customWidth="1"/>
    <col min="7957" max="7957" width="3.125" style="4" customWidth="1"/>
    <col min="7958" max="7958" width="10" style="4" bestFit="1" customWidth="1"/>
    <col min="7959" max="7959" width="3.125" style="4" customWidth="1"/>
    <col min="7960" max="7960" width="14.375" style="4" bestFit="1" customWidth="1"/>
    <col min="7961" max="7961" width="3.125" style="4" customWidth="1"/>
    <col min="7962" max="8179" width="9" style="4"/>
    <col min="8180" max="8180" width="1" style="4" customWidth="1"/>
    <col min="8181" max="8181" width="4.625" style="4" customWidth="1"/>
    <col min="8182" max="8182" width="5.5" style="4" customWidth="1"/>
    <col min="8183" max="8183" width="1" style="4" customWidth="1"/>
    <col min="8184" max="8184" width="18.5" style="4" customWidth="1"/>
    <col min="8185" max="8185" width="1" style="4" customWidth="1"/>
    <col min="8186" max="8186" width="28.25" style="4" customWidth="1"/>
    <col min="8187" max="8201" width="4.125" style="4" customWidth="1"/>
    <col min="8202" max="8202" width="3.625" style="4" customWidth="1"/>
    <col min="8203" max="8203" width="21.25" style="4" customWidth="1"/>
    <col min="8204" max="8204" width="12.25" style="4" customWidth="1"/>
    <col min="8205" max="8205" width="3.75" style="4" bestFit="1" customWidth="1"/>
    <col min="8206" max="8206" width="13.5" style="4" bestFit="1" customWidth="1"/>
    <col min="8207" max="8207" width="7.5" style="4" bestFit="1" customWidth="1"/>
    <col min="8208" max="8211" width="8.25" style="4" customWidth="1"/>
    <col min="8212" max="8212" width="14.375" style="4" bestFit="1" customWidth="1"/>
    <col min="8213" max="8213" width="3.125" style="4" customWidth="1"/>
    <col min="8214" max="8214" width="10" style="4" bestFit="1" customWidth="1"/>
    <col min="8215" max="8215" width="3.125" style="4" customWidth="1"/>
    <col min="8216" max="8216" width="14.375" style="4" bestFit="1" customWidth="1"/>
    <col min="8217" max="8217" width="3.125" style="4" customWidth="1"/>
    <col min="8218" max="8435" width="9" style="4"/>
    <col min="8436" max="8436" width="1" style="4" customWidth="1"/>
    <col min="8437" max="8437" width="4.625" style="4" customWidth="1"/>
    <col min="8438" max="8438" width="5.5" style="4" customWidth="1"/>
    <col min="8439" max="8439" width="1" style="4" customWidth="1"/>
    <col min="8440" max="8440" width="18.5" style="4" customWidth="1"/>
    <col min="8441" max="8441" width="1" style="4" customWidth="1"/>
    <col min="8442" max="8442" width="28.25" style="4" customWidth="1"/>
    <col min="8443" max="8457" width="4.125" style="4" customWidth="1"/>
    <col min="8458" max="8458" width="3.625" style="4" customWidth="1"/>
    <col min="8459" max="8459" width="21.25" style="4" customWidth="1"/>
    <col min="8460" max="8460" width="12.25" style="4" customWidth="1"/>
    <col min="8461" max="8461" width="3.75" style="4" bestFit="1" customWidth="1"/>
    <col min="8462" max="8462" width="13.5" style="4" bestFit="1" customWidth="1"/>
    <col min="8463" max="8463" width="7.5" style="4" bestFit="1" customWidth="1"/>
    <col min="8464" max="8467" width="8.25" style="4" customWidth="1"/>
    <col min="8468" max="8468" width="14.375" style="4" bestFit="1" customWidth="1"/>
    <col min="8469" max="8469" width="3.125" style="4" customWidth="1"/>
    <col min="8470" max="8470" width="10" style="4" bestFit="1" customWidth="1"/>
    <col min="8471" max="8471" width="3.125" style="4" customWidth="1"/>
    <col min="8472" max="8472" width="14.375" style="4" bestFit="1" customWidth="1"/>
    <col min="8473" max="8473" width="3.125" style="4" customWidth="1"/>
    <col min="8474" max="8691" width="9" style="4"/>
    <col min="8692" max="8692" width="1" style="4" customWidth="1"/>
    <col min="8693" max="8693" width="4.625" style="4" customWidth="1"/>
    <col min="8694" max="8694" width="5.5" style="4" customWidth="1"/>
    <col min="8695" max="8695" width="1" style="4" customWidth="1"/>
    <col min="8696" max="8696" width="18.5" style="4" customWidth="1"/>
    <col min="8697" max="8697" width="1" style="4" customWidth="1"/>
    <col min="8698" max="8698" width="28.25" style="4" customWidth="1"/>
    <col min="8699" max="8713" width="4.125" style="4" customWidth="1"/>
    <col min="8714" max="8714" width="3.625" style="4" customWidth="1"/>
    <col min="8715" max="8715" width="21.25" style="4" customWidth="1"/>
    <col min="8716" max="8716" width="12.25" style="4" customWidth="1"/>
    <col min="8717" max="8717" width="3.75" style="4" bestFit="1" customWidth="1"/>
    <col min="8718" max="8718" width="13.5" style="4" bestFit="1" customWidth="1"/>
    <col min="8719" max="8719" width="7.5" style="4" bestFit="1" customWidth="1"/>
    <col min="8720" max="8723" width="8.25" style="4" customWidth="1"/>
    <col min="8724" max="8724" width="14.375" style="4" bestFit="1" customWidth="1"/>
    <col min="8725" max="8725" width="3.125" style="4" customWidth="1"/>
    <col min="8726" max="8726" width="10" style="4" bestFit="1" customWidth="1"/>
    <col min="8727" max="8727" width="3.125" style="4" customWidth="1"/>
    <col min="8728" max="8728" width="14.375" style="4" bestFit="1" customWidth="1"/>
    <col min="8729" max="8729" width="3.125" style="4" customWidth="1"/>
    <col min="8730" max="8947" width="9" style="4"/>
    <col min="8948" max="8948" width="1" style="4" customWidth="1"/>
    <col min="8949" max="8949" width="4.625" style="4" customWidth="1"/>
    <col min="8950" max="8950" width="5.5" style="4" customWidth="1"/>
    <col min="8951" max="8951" width="1" style="4" customWidth="1"/>
    <col min="8952" max="8952" width="18.5" style="4" customWidth="1"/>
    <col min="8953" max="8953" width="1" style="4" customWidth="1"/>
    <col min="8954" max="8954" width="28.25" style="4" customWidth="1"/>
    <col min="8955" max="8969" width="4.125" style="4" customWidth="1"/>
    <col min="8970" max="8970" width="3.625" style="4" customWidth="1"/>
    <col min="8971" max="8971" width="21.25" style="4" customWidth="1"/>
    <col min="8972" max="8972" width="12.25" style="4" customWidth="1"/>
    <col min="8973" max="8973" width="3.75" style="4" bestFit="1" customWidth="1"/>
    <col min="8974" max="8974" width="13.5" style="4" bestFit="1" customWidth="1"/>
    <col min="8975" max="8975" width="7.5" style="4" bestFit="1" customWidth="1"/>
    <col min="8976" max="8979" width="8.25" style="4" customWidth="1"/>
    <col min="8980" max="8980" width="14.375" style="4" bestFit="1" customWidth="1"/>
    <col min="8981" max="8981" width="3.125" style="4" customWidth="1"/>
    <col min="8982" max="8982" width="10" style="4" bestFit="1" customWidth="1"/>
    <col min="8983" max="8983" width="3.125" style="4" customWidth="1"/>
    <col min="8984" max="8984" width="14.375" style="4" bestFit="1" customWidth="1"/>
    <col min="8985" max="8985" width="3.125" style="4" customWidth="1"/>
    <col min="8986" max="9203" width="9" style="4"/>
    <col min="9204" max="9204" width="1" style="4" customWidth="1"/>
    <col min="9205" max="9205" width="4.625" style="4" customWidth="1"/>
    <col min="9206" max="9206" width="5.5" style="4" customWidth="1"/>
    <col min="9207" max="9207" width="1" style="4" customWidth="1"/>
    <col min="9208" max="9208" width="18.5" style="4" customWidth="1"/>
    <col min="9209" max="9209" width="1" style="4" customWidth="1"/>
    <col min="9210" max="9210" width="28.25" style="4" customWidth="1"/>
    <col min="9211" max="9225" width="4.125" style="4" customWidth="1"/>
    <col min="9226" max="9226" width="3.625" style="4" customWidth="1"/>
    <col min="9227" max="9227" width="21.25" style="4" customWidth="1"/>
    <col min="9228" max="9228" width="12.25" style="4" customWidth="1"/>
    <col min="9229" max="9229" width="3.75" style="4" bestFit="1" customWidth="1"/>
    <col min="9230" max="9230" width="13.5" style="4" bestFit="1" customWidth="1"/>
    <col min="9231" max="9231" width="7.5" style="4" bestFit="1" customWidth="1"/>
    <col min="9232" max="9235" width="8.25" style="4" customWidth="1"/>
    <col min="9236" max="9236" width="14.375" style="4" bestFit="1" customWidth="1"/>
    <col min="9237" max="9237" width="3.125" style="4" customWidth="1"/>
    <col min="9238" max="9238" width="10" style="4" bestFit="1" customWidth="1"/>
    <col min="9239" max="9239" width="3.125" style="4" customWidth="1"/>
    <col min="9240" max="9240" width="14.375" style="4" bestFit="1" customWidth="1"/>
    <col min="9241" max="9241" width="3.125" style="4" customWidth="1"/>
    <col min="9242" max="9459" width="9" style="4"/>
    <col min="9460" max="9460" width="1" style="4" customWidth="1"/>
    <col min="9461" max="9461" width="4.625" style="4" customWidth="1"/>
    <col min="9462" max="9462" width="5.5" style="4" customWidth="1"/>
    <col min="9463" max="9463" width="1" style="4" customWidth="1"/>
    <col min="9464" max="9464" width="18.5" style="4" customWidth="1"/>
    <col min="9465" max="9465" width="1" style="4" customWidth="1"/>
    <col min="9466" max="9466" width="28.25" style="4" customWidth="1"/>
    <col min="9467" max="9481" width="4.125" style="4" customWidth="1"/>
    <col min="9482" max="9482" width="3.625" style="4" customWidth="1"/>
    <col min="9483" max="9483" width="21.25" style="4" customWidth="1"/>
    <col min="9484" max="9484" width="12.25" style="4" customWidth="1"/>
    <col min="9485" max="9485" width="3.75" style="4" bestFit="1" customWidth="1"/>
    <col min="9486" max="9486" width="13.5" style="4" bestFit="1" customWidth="1"/>
    <col min="9487" max="9487" width="7.5" style="4" bestFit="1" customWidth="1"/>
    <col min="9488" max="9491" width="8.25" style="4" customWidth="1"/>
    <col min="9492" max="9492" width="14.375" style="4" bestFit="1" customWidth="1"/>
    <col min="9493" max="9493" width="3.125" style="4" customWidth="1"/>
    <col min="9494" max="9494" width="10" style="4" bestFit="1" customWidth="1"/>
    <col min="9495" max="9495" width="3.125" style="4" customWidth="1"/>
    <col min="9496" max="9496" width="14.375" style="4" bestFit="1" customWidth="1"/>
    <col min="9497" max="9497" width="3.125" style="4" customWidth="1"/>
    <col min="9498" max="9715" width="9" style="4"/>
    <col min="9716" max="9716" width="1" style="4" customWidth="1"/>
    <col min="9717" max="9717" width="4.625" style="4" customWidth="1"/>
    <col min="9718" max="9718" width="5.5" style="4" customWidth="1"/>
    <col min="9719" max="9719" width="1" style="4" customWidth="1"/>
    <col min="9720" max="9720" width="18.5" style="4" customWidth="1"/>
    <col min="9721" max="9721" width="1" style="4" customWidth="1"/>
    <col min="9722" max="9722" width="28.25" style="4" customWidth="1"/>
    <col min="9723" max="9737" width="4.125" style="4" customWidth="1"/>
    <col min="9738" max="9738" width="3.625" style="4" customWidth="1"/>
    <col min="9739" max="9739" width="21.25" style="4" customWidth="1"/>
    <col min="9740" max="9740" width="12.25" style="4" customWidth="1"/>
    <col min="9741" max="9741" width="3.75" style="4" bestFit="1" customWidth="1"/>
    <col min="9742" max="9742" width="13.5" style="4" bestFit="1" customWidth="1"/>
    <col min="9743" max="9743" width="7.5" style="4" bestFit="1" customWidth="1"/>
    <col min="9744" max="9747" width="8.25" style="4" customWidth="1"/>
    <col min="9748" max="9748" width="14.375" style="4" bestFit="1" customWidth="1"/>
    <col min="9749" max="9749" width="3.125" style="4" customWidth="1"/>
    <col min="9750" max="9750" width="10" style="4" bestFit="1" customWidth="1"/>
    <col min="9751" max="9751" width="3.125" style="4" customWidth="1"/>
    <col min="9752" max="9752" width="14.375" style="4" bestFit="1" customWidth="1"/>
    <col min="9753" max="9753" width="3.125" style="4" customWidth="1"/>
    <col min="9754" max="9971" width="9" style="4"/>
    <col min="9972" max="9972" width="1" style="4" customWidth="1"/>
    <col min="9973" max="9973" width="4.625" style="4" customWidth="1"/>
    <col min="9974" max="9974" width="5.5" style="4" customWidth="1"/>
    <col min="9975" max="9975" width="1" style="4" customWidth="1"/>
    <col min="9976" max="9976" width="18.5" style="4" customWidth="1"/>
    <col min="9977" max="9977" width="1" style="4" customWidth="1"/>
    <col min="9978" max="9978" width="28.25" style="4" customWidth="1"/>
    <col min="9979" max="9993" width="4.125" style="4" customWidth="1"/>
    <col min="9994" max="9994" width="3.625" style="4" customWidth="1"/>
    <col min="9995" max="9995" width="21.25" style="4" customWidth="1"/>
    <col min="9996" max="9996" width="12.25" style="4" customWidth="1"/>
    <col min="9997" max="9997" width="3.75" style="4" bestFit="1" customWidth="1"/>
    <col min="9998" max="9998" width="13.5" style="4" bestFit="1" customWidth="1"/>
    <col min="9999" max="9999" width="7.5" style="4" bestFit="1" customWidth="1"/>
    <col min="10000" max="10003" width="8.25" style="4" customWidth="1"/>
    <col min="10004" max="10004" width="14.375" style="4" bestFit="1" customWidth="1"/>
    <col min="10005" max="10005" width="3.125" style="4" customWidth="1"/>
    <col min="10006" max="10006" width="10" style="4" bestFit="1" customWidth="1"/>
    <col min="10007" max="10007" width="3.125" style="4" customWidth="1"/>
    <col min="10008" max="10008" width="14.375" style="4" bestFit="1" customWidth="1"/>
    <col min="10009" max="10009" width="3.125" style="4" customWidth="1"/>
    <col min="10010" max="10227" width="9" style="4"/>
    <col min="10228" max="10228" width="1" style="4" customWidth="1"/>
    <col min="10229" max="10229" width="4.625" style="4" customWidth="1"/>
    <col min="10230" max="10230" width="5.5" style="4" customWidth="1"/>
    <col min="10231" max="10231" width="1" style="4" customWidth="1"/>
    <col min="10232" max="10232" width="18.5" style="4" customWidth="1"/>
    <col min="10233" max="10233" width="1" style="4" customWidth="1"/>
    <col min="10234" max="10234" width="28.25" style="4" customWidth="1"/>
    <col min="10235" max="10249" width="4.125" style="4" customWidth="1"/>
    <col min="10250" max="10250" width="3.625" style="4" customWidth="1"/>
    <col min="10251" max="10251" width="21.25" style="4" customWidth="1"/>
    <col min="10252" max="10252" width="12.25" style="4" customWidth="1"/>
    <col min="10253" max="10253" width="3.75" style="4" bestFit="1" customWidth="1"/>
    <col min="10254" max="10254" width="13.5" style="4" bestFit="1" customWidth="1"/>
    <col min="10255" max="10255" width="7.5" style="4" bestFit="1" customWidth="1"/>
    <col min="10256" max="10259" width="8.25" style="4" customWidth="1"/>
    <col min="10260" max="10260" width="14.375" style="4" bestFit="1" customWidth="1"/>
    <col min="10261" max="10261" width="3.125" style="4" customWidth="1"/>
    <col min="10262" max="10262" width="10" style="4" bestFit="1" customWidth="1"/>
    <col min="10263" max="10263" width="3.125" style="4" customWidth="1"/>
    <col min="10264" max="10264" width="14.375" style="4" bestFit="1" customWidth="1"/>
    <col min="10265" max="10265" width="3.125" style="4" customWidth="1"/>
    <col min="10266" max="10483" width="9" style="4"/>
    <col min="10484" max="10484" width="1" style="4" customWidth="1"/>
    <col min="10485" max="10485" width="4.625" style="4" customWidth="1"/>
    <col min="10486" max="10486" width="5.5" style="4" customWidth="1"/>
    <col min="10487" max="10487" width="1" style="4" customWidth="1"/>
    <col min="10488" max="10488" width="18.5" style="4" customWidth="1"/>
    <col min="10489" max="10489" width="1" style="4" customWidth="1"/>
    <col min="10490" max="10490" width="28.25" style="4" customWidth="1"/>
    <col min="10491" max="10505" width="4.125" style="4" customWidth="1"/>
    <col min="10506" max="10506" width="3.625" style="4" customWidth="1"/>
    <col min="10507" max="10507" width="21.25" style="4" customWidth="1"/>
    <col min="10508" max="10508" width="12.25" style="4" customWidth="1"/>
    <col min="10509" max="10509" width="3.75" style="4" bestFit="1" customWidth="1"/>
    <col min="10510" max="10510" width="13.5" style="4" bestFit="1" customWidth="1"/>
    <col min="10511" max="10511" width="7.5" style="4" bestFit="1" customWidth="1"/>
    <col min="10512" max="10515" width="8.25" style="4" customWidth="1"/>
    <col min="10516" max="10516" width="14.375" style="4" bestFit="1" customWidth="1"/>
    <col min="10517" max="10517" width="3.125" style="4" customWidth="1"/>
    <col min="10518" max="10518" width="10" style="4" bestFit="1" customWidth="1"/>
    <col min="10519" max="10519" width="3.125" style="4" customWidth="1"/>
    <col min="10520" max="10520" width="14.375" style="4" bestFit="1" customWidth="1"/>
    <col min="10521" max="10521" width="3.125" style="4" customWidth="1"/>
    <col min="10522" max="10739" width="9" style="4"/>
    <col min="10740" max="10740" width="1" style="4" customWidth="1"/>
    <col min="10741" max="10741" width="4.625" style="4" customWidth="1"/>
    <col min="10742" max="10742" width="5.5" style="4" customWidth="1"/>
    <col min="10743" max="10743" width="1" style="4" customWidth="1"/>
    <col min="10744" max="10744" width="18.5" style="4" customWidth="1"/>
    <col min="10745" max="10745" width="1" style="4" customWidth="1"/>
    <col min="10746" max="10746" width="28.25" style="4" customWidth="1"/>
    <col min="10747" max="10761" width="4.125" style="4" customWidth="1"/>
    <col min="10762" max="10762" width="3.625" style="4" customWidth="1"/>
    <col min="10763" max="10763" width="21.25" style="4" customWidth="1"/>
    <col min="10764" max="10764" width="12.25" style="4" customWidth="1"/>
    <col min="10765" max="10765" width="3.75" style="4" bestFit="1" customWidth="1"/>
    <col min="10766" max="10766" width="13.5" style="4" bestFit="1" customWidth="1"/>
    <col min="10767" max="10767" width="7.5" style="4" bestFit="1" customWidth="1"/>
    <col min="10768" max="10771" width="8.25" style="4" customWidth="1"/>
    <col min="10772" max="10772" width="14.375" style="4" bestFit="1" customWidth="1"/>
    <col min="10773" max="10773" width="3.125" style="4" customWidth="1"/>
    <col min="10774" max="10774" width="10" style="4" bestFit="1" customWidth="1"/>
    <col min="10775" max="10775" width="3.125" style="4" customWidth="1"/>
    <col min="10776" max="10776" width="14.375" style="4" bestFit="1" customWidth="1"/>
    <col min="10777" max="10777" width="3.125" style="4" customWidth="1"/>
    <col min="10778" max="10995" width="9" style="4"/>
    <col min="10996" max="10996" width="1" style="4" customWidth="1"/>
    <col min="10997" max="10997" width="4.625" style="4" customWidth="1"/>
    <col min="10998" max="10998" width="5.5" style="4" customWidth="1"/>
    <col min="10999" max="10999" width="1" style="4" customWidth="1"/>
    <col min="11000" max="11000" width="18.5" style="4" customWidth="1"/>
    <col min="11001" max="11001" width="1" style="4" customWidth="1"/>
    <col min="11002" max="11002" width="28.25" style="4" customWidth="1"/>
    <col min="11003" max="11017" width="4.125" style="4" customWidth="1"/>
    <col min="11018" max="11018" width="3.625" style="4" customWidth="1"/>
    <col min="11019" max="11019" width="21.25" style="4" customWidth="1"/>
    <col min="11020" max="11020" width="12.25" style="4" customWidth="1"/>
    <col min="11021" max="11021" width="3.75" style="4" bestFit="1" customWidth="1"/>
    <col min="11022" max="11022" width="13.5" style="4" bestFit="1" customWidth="1"/>
    <col min="11023" max="11023" width="7.5" style="4" bestFit="1" customWidth="1"/>
    <col min="11024" max="11027" width="8.25" style="4" customWidth="1"/>
    <col min="11028" max="11028" width="14.375" style="4" bestFit="1" customWidth="1"/>
    <col min="11029" max="11029" width="3.125" style="4" customWidth="1"/>
    <col min="11030" max="11030" width="10" style="4" bestFit="1" customWidth="1"/>
    <col min="11031" max="11031" width="3.125" style="4" customWidth="1"/>
    <col min="11032" max="11032" width="14.375" style="4" bestFit="1" customWidth="1"/>
    <col min="11033" max="11033" width="3.125" style="4" customWidth="1"/>
    <col min="11034" max="11251" width="9" style="4"/>
    <col min="11252" max="11252" width="1" style="4" customWidth="1"/>
    <col min="11253" max="11253" width="4.625" style="4" customWidth="1"/>
    <col min="11254" max="11254" width="5.5" style="4" customWidth="1"/>
    <col min="11255" max="11255" width="1" style="4" customWidth="1"/>
    <col min="11256" max="11256" width="18.5" style="4" customWidth="1"/>
    <col min="11257" max="11257" width="1" style="4" customWidth="1"/>
    <col min="11258" max="11258" width="28.25" style="4" customWidth="1"/>
    <col min="11259" max="11273" width="4.125" style="4" customWidth="1"/>
    <col min="11274" max="11274" width="3.625" style="4" customWidth="1"/>
    <col min="11275" max="11275" width="21.25" style="4" customWidth="1"/>
    <col min="11276" max="11276" width="12.25" style="4" customWidth="1"/>
    <col min="11277" max="11277" width="3.75" style="4" bestFit="1" customWidth="1"/>
    <col min="11278" max="11278" width="13.5" style="4" bestFit="1" customWidth="1"/>
    <col min="11279" max="11279" width="7.5" style="4" bestFit="1" customWidth="1"/>
    <col min="11280" max="11283" width="8.25" style="4" customWidth="1"/>
    <col min="11284" max="11284" width="14.375" style="4" bestFit="1" customWidth="1"/>
    <col min="11285" max="11285" width="3.125" style="4" customWidth="1"/>
    <col min="11286" max="11286" width="10" style="4" bestFit="1" customWidth="1"/>
    <col min="11287" max="11287" width="3.125" style="4" customWidth="1"/>
    <col min="11288" max="11288" width="14.375" style="4" bestFit="1" customWidth="1"/>
    <col min="11289" max="11289" width="3.125" style="4" customWidth="1"/>
    <col min="11290" max="11507" width="9" style="4"/>
    <col min="11508" max="11508" width="1" style="4" customWidth="1"/>
    <col min="11509" max="11509" width="4.625" style="4" customWidth="1"/>
    <col min="11510" max="11510" width="5.5" style="4" customWidth="1"/>
    <col min="11511" max="11511" width="1" style="4" customWidth="1"/>
    <col min="11512" max="11512" width="18.5" style="4" customWidth="1"/>
    <col min="11513" max="11513" width="1" style="4" customWidth="1"/>
    <col min="11514" max="11514" width="28.25" style="4" customWidth="1"/>
    <col min="11515" max="11529" width="4.125" style="4" customWidth="1"/>
    <col min="11530" max="11530" width="3.625" style="4" customWidth="1"/>
    <col min="11531" max="11531" width="21.25" style="4" customWidth="1"/>
    <col min="11532" max="11532" width="12.25" style="4" customWidth="1"/>
    <col min="11533" max="11533" width="3.75" style="4" bestFit="1" customWidth="1"/>
    <col min="11534" max="11534" width="13.5" style="4" bestFit="1" customWidth="1"/>
    <col min="11535" max="11535" width="7.5" style="4" bestFit="1" customWidth="1"/>
    <col min="11536" max="11539" width="8.25" style="4" customWidth="1"/>
    <col min="11540" max="11540" width="14.375" style="4" bestFit="1" customWidth="1"/>
    <col min="11541" max="11541" width="3.125" style="4" customWidth="1"/>
    <col min="11542" max="11542" width="10" style="4" bestFit="1" customWidth="1"/>
    <col min="11543" max="11543" width="3.125" style="4" customWidth="1"/>
    <col min="11544" max="11544" width="14.375" style="4" bestFit="1" customWidth="1"/>
    <col min="11545" max="11545" width="3.125" style="4" customWidth="1"/>
    <col min="11546" max="11763" width="9" style="4"/>
    <col min="11764" max="11764" width="1" style="4" customWidth="1"/>
    <col min="11765" max="11765" width="4.625" style="4" customWidth="1"/>
    <col min="11766" max="11766" width="5.5" style="4" customWidth="1"/>
    <col min="11767" max="11767" width="1" style="4" customWidth="1"/>
    <col min="11768" max="11768" width="18.5" style="4" customWidth="1"/>
    <col min="11769" max="11769" width="1" style="4" customWidth="1"/>
    <col min="11770" max="11770" width="28.25" style="4" customWidth="1"/>
    <col min="11771" max="11785" width="4.125" style="4" customWidth="1"/>
    <col min="11786" max="11786" width="3.625" style="4" customWidth="1"/>
    <col min="11787" max="11787" width="21.25" style="4" customWidth="1"/>
    <col min="11788" max="11788" width="12.25" style="4" customWidth="1"/>
    <col min="11789" max="11789" width="3.75" style="4" bestFit="1" customWidth="1"/>
    <col min="11790" max="11790" width="13.5" style="4" bestFit="1" customWidth="1"/>
    <col min="11791" max="11791" width="7.5" style="4" bestFit="1" customWidth="1"/>
    <col min="11792" max="11795" width="8.25" style="4" customWidth="1"/>
    <col min="11796" max="11796" width="14.375" style="4" bestFit="1" customWidth="1"/>
    <col min="11797" max="11797" width="3.125" style="4" customWidth="1"/>
    <col min="11798" max="11798" width="10" style="4" bestFit="1" customWidth="1"/>
    <col min="11799" max="11799" width="3.125" style="4" customWidth="1"/>
    <col min="11800" max="11800" width="14.375" style="4" bestFit="1" customWidth="1"/>
    <col min="11801" max="11801" width="3.125" style="4" customWidth="1"/>
    <col min="11802" max="12019" width="9" style="4"/>
    <col min="12020" max="12020" width="1" style="4" customWidth="1"/>
    <col min="12021" max="12021" width="4.625" style="4" customWidth="1"/>
    <col min="12022" max="12022" width="5.5" style="4" customWidth="1"/>
    <col min="12023" max="12023" width="1" style="4" customWidth="1"/>
    <col min="12024" max="12024" width="18.5" style="4" customWidth="1"/>
    <col min="12025" max="12025" width="1" style="4" customWidth="1"/>
    <col min="12026" max="12026" width="28.25" style="4" customWidth="1"/>
    <col min="12027" max="12041" width="4.125" style="4" customWidth="1"/>
    <col min="12042" max="12042" width="3.625" style="4" customWidth="1"/>
    <col min="12043" max="12043" width="21.25" style="4" customWidth="1"/>
    <col min="12044" max="12044" width="12.25" style="4" customWidth="1"/>
    <col min="12045" max="12045" width="3.75" style="4" bestFit="1" customWidth="1"/>
    <col min="12046" max="12046" width="13.5" style="4" bestFit="1" customWidth="1"/>
    <col min="12047" max="12047" width="7.5" style="4" bestFit="1" customWidth="1"/>
    <col min="12048" max="12051" width="8.25" style="4" customWidth="1"/>
    <col min="12052" max="12052" width="14.375" style="4" bestFit="1" customWidth="1"/>
    <col min="12053" max="12053" width="3.125" style="4" customWidth="1"/>
    <col min="12054" max="12054" width="10" style="4" bestFit="1" customWidth="1"/>
    <col min="12055" max="12055" width="3.125" style="4" customWidth="1"/>
    <col min="12056" max="12056" width="14.375" style="4" bestFit="1" customWidth="1"/>
    <col min="12057" max="12057" width="3.125" style="4" customWidth="1"/>
    <col min="12058" max="12275" width="9" style="4"/>
    <col min="12276" max="12276" width="1" style="4" customWidth="1"/>
    <col min="12277" max="12277" width="4.625" style="4" customWidth="1"/>
    <col min="12278" max="12278" width="5.5" style="4" customWidth="1"/>
    <col min="12279" max="12279" width="1" style="4" customWidth="1"/>
    <col min="12280" max="12280" width="18.5" style="4" customWidth="1"/>
    <col min="12281" max="12281" width="1" style="4" customWidth="1"/>
    <col min="12282" max="12282" width="28.25" style="4" customWidth="1"/>
    <col min="12283" max="12297" width="4.125" style="4" customWidth="1"/>
    <col min="12298" max="12298" width="3.625" style="4" customWidth="1"/>
    <col min="12299" max="12299" width="21.25" style="4" customWidth="1"/>
    <col min="12300" max="12300" width="12.25" style="4" customWidth="1"/>
    <col min="12301" max="12301" width="3.75" style="4" bestFit="1" customWidth="1"/>
    <col min="12302" max="12302" width="13.5" style="4" bestFit="1" customWidth="1"/>
    <col min="12303" max="12303" width="7.5" style="4" bestFit="1" customWidth="1"/>
    <col min="12304" max="12307" width="8.25" style="4" customWidth="1"/>
    <col min="12308" max="12308" width="14.375" style="4" bestFit="1" customWidth="1"/>
    <col min="12309" max="12309" width="3.125" style="4" customWidth="1"/>
    <col min="12310" max="12310" width="10" style="4" bestFit="1" customWidth="1"/>
    <col min="12311" max="12311" width="3.125" style="4" customWidth="1"/>
    <col min="12312" max="12312" width="14.375" style="4" bestFit="1" customWidth="1"/>
    <col min="12313" max="12313" width="3.125" style="4" customWidth="1"/>
    <col min="12314" max="12531" width="9" style="4"/>
    <col min="12532" max="12532" width="1" style="4" customWidth="1"/>
    <col min="12533" max="12533" width="4.625" style="4" customWidth="1"/>
    <col min="12534" max="12534" width="5.5" style="4" customWidth="1"/>
    <col min="12535" max="12535" width="1" style="4" customWidth="1"/>
    <col min="12536" max="12536" width="18.5" style="4" customWidth="1"/>
    <col min="12537" max="12537" width="1" style="4" customWidth="1"/>
    <col min="12538" max="12538" width="28.25" style="4" customWidth="1"/>
    <col min="12539" max="12553" width="4.125" style="4" customWidth="1"/>
    <col min="12554" max="12554" width="3.625" style="4" customWidth="1"/>
    <col min="12555" max="12555" width="21.25" style="4" customWidth="1"/>
    <col min="12556" max="12556" width="12.25" style="4" customWidth="1"/>
    <col min="12557" max="12557" width="3.75" style="4" bestFit="1" customWidth="1"/>
    <col min="12558" max="12558" width="13.5" style="4" bestFit="1" customWidth="1"/>
    <col min="12559" max="12559" width="7.5" style="4" bestFit="1" customWidth="1"/>
    <col min="12560" max="12563" width="8.25" style="4" customWidth="1"/>
    <col min="12564" max="12564" width="14.375" style="4" bestFit="1" customWidth="1"/>
    <col min="12565" max="12565" width="3.125" style="4" customWidth="1"/>
    <col min="12566" max="12566" width="10" style="4" bestFit="1" customWidth="1"/>
    <col min="12567" max="12567" width="3.125" style="4" customWidth="1"/>
    <col min="12568" max="12568" width="14.375" style="4" bestFit="1" customWidth="1"/>
    <col min="12569" max="12569" width="3.125" style="4" customWidth="1"/>
    <col min="12570" max="12787" width="9" style="4"/>
    <col min="12788" max="12788" width="1" style="4" customWidth="1"/>
    <col min="12789" max="12789" width="4.625" style="4" customWidth="1"/>
    <col min="12790" max="12790" width="5.5" style="4" customWidth="1"/>
    <col min="12791" max="12791" width="1" style="4" customWidth="1"/>
    <col min="12792" max="12792" width="18.5" style="4" customWidth="1"/>
    <col min="12793" max="12793" width="1" style="4" customWidth="1"/>
    <col min="12794" max="12794" width="28.25" style="4" customWidth="1"/>
    <col min="12795" max="12809" width="4.125" style="4" customWidth="1"/>
    <col min="12810" max="12810" width="3.625" style="4" customWidth="1"/>
    <col min="12811" max="12811" width="21.25" style="4" customWidth="1"/>
    <col min="12812" max="12812" width="12.25" style="4" customWidth="1"/>
    <col min="12813" max="12813" width="3.75" style="4" bestFit="1" customWidth="1"/>
    <col min="12814" max="12814" width="13.5" style="4" bestFit="1" customWidth="1"/>
    <col min="12815" max="12815" width="7.5" style="4" bestFit="1" customWidth="1"/>
    <col min="12816" max="12819" width="8.25" style="4" customWidth="1"/>
    <col min="12820" max="12820" width="14.375" style="4" bestFit="1" customWidth="1"/>
    <col min="12821" max="12821" width="3.125" style="4" customWidth="1"/>
    <col min="12822" max="12822" width="10" style="4" bestFit="1" customWidth="1"/>
    <col min="12823" max="12823" width="3.125" style="4" customWidth="1"/>
    <col min="12824" max="12824" width="14.375" style="4" bestFit="1" customWidth="1"/>
    <col min="12825" max="12825" width="3.125" style="4" customWidth="1"/>
    <col min="12826" max="13043" width="9" style="4"/>
    <col min="13044" max="13044" width="1" style="4" customWidth="1"/>
    <col min="13045" max="13045" width="4.625" style="4" customWidth="1"/>
    <col min="13046" max="13046" width="5.5" style="4" customWidth="1"/>
    <col min="13047" max="13047" width="1" style="4" customWidth="1"/>
    <col min="13048" max="13048" width="18.5" style="4" customWidth="1"/>
    <col min="13049" max="13049" width="1" style="4" customWidth="1"/>
    <col min="13050" max="13050" width="28.25" style="4" customWidth="1"/>
    <col min="13051" max="13065" width="4.125" style="4" customWidth="1"/>
    <col min="13066" max="13066" width="3.625" style="4" customWidth="1"/>
    <col min="13067" max="13067" width="21.25" style="4" customWidth="1"/>
    <col min="13068" max="13068" width="12.25" style="4" customWidth="1"/>
    <col min="13069" max="13069" width="3.75" style="4" bestFit="1" customWidth="1"/>
    <col min="13070" max="13070" width="13.5" style="4" bestFit="1" customWidth="1"/>
    <col min="13071" max="13071" width="7.5" style="4" bestFit="1" customWidth="1"/>
    <col min="13072" max="13075" width="8.25" style="4" customWidth="1"/>
    <col min="13076" max="13076" width="14.375" style="4" bestFit="1" customWidth="1"/>
    <col min="13077" max="13077" width="3.125" style="4" customWidth="1"/>
    <col min="13078" max="13078" width="10" style="4" bestFit="1" customWidth="1"/>
    <col min="13079" max="13079" width="3.125" style="4" customWidth="1"/>
    <col min="13080" max="13080" width="14.375" style="4" bestFit="1" customWidth="1"/>
    <col min="13081" max="13081" width="3.125" style="4" customWidth="1"/>
    <col min="13082" max="13299" width="9" style="4"/>
    <col min="13300" max="13300" width="1" style="4" customWidth="1"/>
    <col min="13301" max="13301" width="4.625" style="4" customWidth="1"/>
    <col min="13302" max="13302" width="5.5" style="4" customWidth="1"/>
    <col min="13303" max="13303" width="1" style="4" customWidth="1"/>
    <col min="13304" max="13304" width="18.5" style="4" customWidth="1"/>
    <col min="13305" max="13305" width="1" style="4" customWidth="1"/>
    <col min="13306" max="13306" width="28.25" style="4" customWidth="1"/>
    <col min="13307" max="13321" width="4.125" style="4" customWidth="1"/>
    <col min="13322" max="13322" width="3.625" style="4" customWidth="1"/>
    <col min="13323" max="13323" width="21.25" style="4" customWidth="1"/>
    <col min="13324" max="13324" width="12.25" style="4" customWidth="1"/>
    <col min="13325" max="13325" width="3.75" style="4" bestFit="1" customWidth="1"/>
    <col min="13326" max="13326" width="13.5" style="4" bestFit="1" customWidth="1"/>
    <col min="13327" max="13327" width="7.5" style="4" bestFit="1" customWidth="1"/>
    <col min="13328" max="13331" width="8.25" style="4" customWidth="1"/>
    <col min="13332" max="13332" width="14.375" style="4" bestFit="1" customWidth="1"/>
    <col min="13333" max="13333" width="3.125" style="4" customWidth="1"/>
    <col min="13334" max="13334" width="10" style="4" bestFit="1" customWidth="1"/>
    <col min="13335" max="13335" width="3.125" style="4" customWidth="1"/>
    <col min="13336" max="13336" width="14.375" style="4" bestFit="1" customWidth="1"/>
    <col min="13337" max="13337" width="3.125" style="4" customWidth="1"/>
    <col min="13338" max="13555" width="9" style="4"/>
    <col min="13556" max="13556" width="1" style="4" customWidth="1"/>
    <col min="13557" max="13557" width="4.625" style="4" customWidth="1"/>
    <col min="13558" max="13558" width="5.5" style="4" customWidth="1"/>
    <col min="13559" max="13559" width="1" style="4" customWidth="1"/>
    <col min="13560" max="13560" width="18.5" style="4" customWidth="1"/>
    <col min="13561" max="13561" width="1" style="4" customWidth="1"/>
    <col min="13562" max="13562" width="28.25" style="4" customWidth="1"/>
    <col min="13563" max="13577" width="4.125" style="4" customWidth="1"/>
    <col min="13578" max="13578" width="3.625" style="4" customWidth="1"/>
    <col min="13579" max="13579" width="21.25" style="4" customWidth="1"/>
    <col min="13580" max="13580" width="12.25" style="4" customWidth="1"/>
    <col min="13581" max="13581" width="3.75" style="4" bestFit="1" customWidth="1"/>
    <col min="13582" max="13582" width="13.5" style="4" bestFit="1" customWidth="1"/>
    <col min="13583" max="13583" width="7.5" style="4" bestFit="1" customWidth="1"/>
    <col min="13584" max="13587" width="8.25" style="4" customWidth="1"/>
    <col min="13588" max="13588" width="14.375" style="4" bestFit="1" customWidth="1"/>
    <col min="13589" max="13589" width="3.125" style="4" customWidth="1"/>
    <col min="13590" max="13590" width="10" style="4" bestFit="1" customWidth="1"/>
    <col min="13591" max="13591" width="3.125" style="4" customWidth="1"/>
    <col min="13592" max="13592" width="14.375" style="4" bestFit="1" customWidth="1"/>
    <col min="13593" max="13593" width="3.125" style="4" customWidth="1"/>
    <col min="13594" max="13811" width="9" style="4"/>
    <col min="13812" max="13812" width="1" style="4" customWidth="1"/>
    <col min="13813" max="13813" width="4.625" style="4" customWidth="1"/>
    <col min="13814" max="13814" width="5.5" style="4" customWidth="1"/>
    <col min="13815" max="13815" width="1" style="4" customWidth="1"/>
    <col min="13816" max="13816" width="18.5" style="4" customWidth="1"/>
    <col min="13817" max="13817" width="1" style="4" customWidth="1"/>
    <col min="13818" max="13818" width="28.25" style="4" customWidth="1"/>
    <col min="13819" max="13833" width="4.125" style="4" customWidth="1"/>
    <col min="13834" max="13834" width="3.625" style="4" customWidth="1"/>
    <col min="13835" max="13835" width="21.25" style="4" customWidth="1"/>
    <col min="13836" max="13836" width="12.25" style="4" customWidth="1"/>
    <col min="13837" max="13837" width="3.75" style="4" bestFit="1" customWidth="1"/>
    <col min="13838" max="13838" width="13.5" style="4" bestFit="1" customWidth="1"/>
    <col min="13839" max="13839" width="7.5" style="4" bestFit="1" customWidth="1"/>
    <col min="13840" max="13843" width="8.25" style="4" customWidth="1"/>
    <col min="13844" max="13844" width="14.375" style="4" bestFit="1" customWidth="1"/>
    <col min="13845" max="13845" width="3.125" style="4" customWidth="1"/>
    <col min="13846" max="13846" width="10" style="4" bestFit="1" customWidth="1"/>
    <col min="13847" max="13847" width="3.125" style="4" customWidth="1"/>
    <col min="13848" max="13848" width="14.375" style="4" bestFit="1" customWidth="1"/>
    <col min="13849" max="13849" width="3.125" style="4" customWidth="1"/>
    <col min="13850" max="14067" width="9" style="4"/>
    <col min="14068" max="14068" width="1" style="4" customWidth="1"/>
    <col min="14069" max="14069" width="4.625" style="4" customWidth="1"/>
    <col min="14070" max="14070" width="5.5" style="4" customWidth="1"/>
    <col min="14071" max="14071" width="1" style="4" customWidth="1"/>
    <col min="14072" max="14072" width="18.5" style="4" customWidth="1"/>
    <col min="14073" max="14073" width="1" style="4" customWidth="1"/>
    <col min="14074" max="14074" width="28.25" style="4" customWidth="1"/>
    <col min="14075" max="14089" width="4.125" style="4" customWidth="1"/>
    <col min="14090" max="14090" width="3.625" style="4" customWidth="1"/>
    <col min="14091" max="14091" width="21.25" style="4" customWidth="1"/>
    <col min="14092" max="14092" width="12.25" style="4" customWidth="1"/>
    <col min="14093" max="14093" width="3.75" style="4" bestFit="1" customWidth="1"/>
    <col min="14094" max="14094" width="13.5" style="4" bestFit="1" customWidth="1"/>
    <col min="14095" max="14095" width="7.5" style="4" bestFit="1" customWidth="1"/>
    <col min="14096" max="14099" width="8.25" style="4" customWidth="1"/>
    <col min="14100" max="14100" width="14.375" style="4" bestFit="1" customWidth="1"/>
    <col min="14101" max="14101" width="3.125" style="4" customWidth="1"/>
    <col min="14102" max="14102" width="10" style="4" bestFit="1" customWidth="1"/>
    <col min="14103" max="14103" width="3.125" style="4" customWidth="1"/>
    <col min="14104" max="14104" width="14.375" style="4" bestFit="1" customWidth="1"/>
    <col min="14105" max="14105" width="3.125" style="4" customWidth="1"/>
    <col min="14106" max="14323" width="9" style="4"/>
    <col min="14324" max="14324" width="1" style="4" customWidth="1"/>
    <col min="14325" max="14325" width="4.625" style="4" customWidth="1"/>
    <col min="14326" max="14326" width="5.5" style="4" customWidth="1"/>
    <col min="14327" max="14327" width="1" style="4" customWidth="1"/>
    <col min="14328" max="14328" width="18.5" style="4" customWidth="1"/>
    <col min="14329" max="14329" width="1" style="4" customWidth="1"/>
    <col min="14330" max="14330" width="28.25" style="4" customWidth="1"/>
    <col min="14331" max="14345" width="4.125" style="4" customWidth="1"/>
    <col min="14346" max="14346" width="3.625" style="4" customWidth="1"/>
    <col min="14347" max="14347" width="21.25" style="4" customWidth="1"/>
    <col min="14348" max="14348" width="12.25" style="4" customWidth="1"/>
    <col min="14349" max="14349" width="3.75" style="4" bestFit="1" customWidth="1"/>
    <col min="14350" max="14350" width="13.5" style="4" bestFit="1" customWidth="1"/>
    <col min="14351" max="14351" width="7.5" style="4" bestFit="1" customWidth="1"/>
    <col min="14352" max="14355" width="8.25" style="4" customWidth="1"/>
    <col min="14356" max="14356" width="14.375" style="4" bestFit="1" customWidth="1"/>
    <col min="14357" max="14357" width="3.125" style="4" customWidth="1"/>
    <col min="14358" max="14358" width="10" style="4" bestFit="1" customWidth="1"/>
    <col min="14359" max="14359" width="3.125" style="4" customWidth="1"/>
    <col min="14360" max="14360" width="14.375" style="4" bestFit="1" customWidth="1"/>
    <col min="14361" max="14361" width="3.125" style="4" customWidth="1"/>
    <col min="14362" max="14579" width="9" style="4"/>
    <col min="14580" max="14580" width="1" style="4" customWidth="1"/>
    <col min="14581" max="14581" width="4.625" style="4" customWidth="1"/>
    <col min="14582" max="14582" width="5.5" style="4" customWidth="1"/>
    <col min="14583" max="14583" width="1" style="4" customWidth="1"/>
    <col min="14584" max="14584" width="18.5" style="4" customWidth="1"/>
    <col min="14585" max="14585" width="1" style="4" customWidth="1"/>
    <col min="14586" max="14586" width="28.25" style="4" customWidth="1"/>
    <col min="14587" max="14601" width="4.125" style="4" customWidth="1"/>
    <col min="14602" max="14602" width="3.625" style="4" customWidth="1"/>
    <col min="14603" max="14603" width="21.25" style="4" customWidth="1"/>
    <col min="14604" max="14604" width="12.25" style="4" customWidth="1"/>
    <col min="14605" max="14605" width="3.75" style="4" bestFit="1" customWidth="1"/>
    <col min="14606" max="14606" width="13.5" style="4" bestFit="1" customWidth="1"/>
    <col min="14607" max="14607" width="7.5" style="4" bestFit="1" customWidth="1"/>
    <col min="14608" max="14611" width="8.25" style="4" customWidth="1"/>
    <col min="14612" max="14612" width="14.375" style="4" bestFit="1" customWidth="1"/>
    <col min="14613" max="14613" width="3.125" style="4" customWidth="1"/>
    <col min="14614" max="14614" width="10" style="4" bestFit="1" customWidth="1"/>
    <col min="14615" max="14615" width="3.125" style="4" customWidth="1"/>
    <col min="14616" max="14616" width="14.375" style="4" bestFit="1" customWidth="1"/>
    <col min="14617" max="14617" width="3.125" style="4" customWidth="1"/>
    <col min="14618" max="14835" width="9" style="4"/>
    <col min="14836" max="14836" width="1" style="4" customWidth="1"/>
    <col min="14837" max="14837" width="4.625" style="4" customWidth="1"/>
    <col min="14838" max="14838" width="5.5" style="4" customWidth="1"/>
    <col min="14839" max="14839" width="1" style="4" customWidth="1"/>
    <col min="14840" max="14840" width="18.5" style="4" customWidth="1"/>
    <col min="14841" max="14841" width="1" style="4" customWidth="1"/>
    <col min="14842" max="14842" width="28.25" style="4" customWidth="1"/>
    <col min="14843" max="14857" width="4.125" style="4" customWidth="1"/>
    <col min="14858" max="14858" width="3.625" style="4" customWidth="1"/>
    <col min="14859" max="14859" width="21.25" style="4" customWidth="1"/>
    <col min="14860" max="14860" width="12.25" style="4" customWidth="1"/>
    <col min="14861" max="14861" width="3.75" style="4" bestFit="1" customWidth="1"/>
    <col min="14862" max="14862" width="13.5" style="4" bestFit="1" customWidth="1"/>
    <col min="14863" max="14863" width="7.5" style="4" bestFit="1" customWidth="1"/>
    <col min="14864" max="14867" width="8.25" style="4" customWidth="1"/>
    <col min="14868" max="14868" width="14.375" style="4" bestFit="1" customWidth="1"/>
    <col min="14869" max="14869" width="3.125" style="4" customWidth="1"/>
    <col min="14870" max="14870" width="10" style="4" bestFit="1" customWidth="1"/>
    <col min="14871" max="14871" width="3.125" style="4" customWidth="1"/>
    <col min="14872" max="14872" width="14.375" style="4" bestFit="1" customWidth="1"/>
    <col min="14873" max="14873" width="3.125" style="4" customWidth="1"/>
    <col min="14874" max="15091" width="9" style="4"/>
    <col min="15092" max="15092" width="1" style="4" customWidth="1"/>
    <col min="15093" max="15093" width="4.625" style="4" customWidth="1"/>
    <col min="15094" max="15094" width="5.5" style="4" customWidth="1"/>
    <col min="15095" max="15095" width="1" style="4" customWidth="1"/>
    <col min="15096" max="15096" width="18.5" style="4" customWidth="1"/>
    <col min="15097" max="15097" width="1" style="4" customWidth="1"/>
    <col min="15098" max="15098" width="28.25" style="4" customWidth="1"/>
    <col min="15099" max="15113" width="4.125" style="4" customWidth="1"/>
    <col min="15114" max="15114" width="3.625" style="4" customWidth="1"/>
    <col min="15115" max="15115" width="21.25" style="4" customWidth="1"/>
    <col min="15116" max="15116" width="12.25" style="4" customWidth="1"/>
    <col min="15117" max="15117" width="3.75" style="4" bestFit="1" customWidth="1"/>
    <col min="15118" max="15118" width="13.5" style="4" bestFit="1" customWidth="1"/>
    <col min="15119" max="15119" width="7.5" style="4" bestFit="1" customWidth="1"/>
    <col min="15120" max="15123" width="8.25" style="4" customWidth="1"/>
    <col min="15124" max="15124" width="14.375" style="4" bestFit="1" customWidth="1"/>
    <col min="15125" max="15125" width="3.125" style="4" customWidth="1"/>
    <col min="15126" max="15126" width="10" style="4" bestFit="1" customWidth="1"/>
    <col min="15127" max="15127" width="3.125" style="4" customWidth="1"/>
    <col min="15128" max="15128" width="14.375" style="4" bestFit="1" customWidth="1"/>
    <col min="15129" max="15129" width="3.125" style="4" customWidth="1"/>
    <col min="15130" max="15347" width="9" style="4"/>
    <col min="15348" max="15348" width="1" style="4" customWidth="1"/>
    <col min="15349" max="15349" width="4.625" style="4" customWidth="1"/>
    <col min="15350" max="15350" width="5.5" style="4" customWidth="1"/>
    <col min="15351" max="15351" width="1" style="4" customWidth="1"/>
    <col min="15352" max="15352" width="18.5" style="4" customWidth="1"/>
    <col min="15353" max="15353" width="1" style="4" customWidth="1"/>
    <col min="15354" max="15354" width="28.25" style="4" customWidth="1"/>
    <col min="15355" max="15369" width="4.125" style="4" customWidth="1"/>
    <col min="15370" max="15370" width="3.625" style="4" customWidth="1"/>
    <col min="15371" max="15371" width="21.25" style="4" customWidth="1"/>
    <col min="15372" max="15372" width="12.25" style="4" customWidth="1"/>
    <col min="15373" max="15373" width="3.75" style="4" bestFit="1" customWidth="1"/>
    <col min="15374" max="15374" width="13.5" style="4" bestFit="1" customWidth="1"/>
    <col min="15375" max="15375" width="7.5" style="4" bestFit="1" customWidth="1"/>
    <col min="15376" max="15379" width="8.25" style="4" customWidth="1"/>
    <col min="15380" max="15380" width="14.375" style="4" bestFit="1" customWidth="1"/>
    <col min="15381" max="15381" width="3.125" style="4" customWidth="1"/>
    <col min="15382" max="15382" width="10" style="4" bestFit="1" customWidth="1"/>
    <col min="15383" max="15383" width="3.125" style="4" customWidth="1"/>
    <col min="15384" max="15384" width="14.375" style="4" bestFit="1" customWidth="1"/>
    <col min="15385" max="15385" width="3.125" style="4" customWidth="1"/>
    <col min="15386" max="15603" width="9" style="4"/>
    <col min="15604" max="15604" width="1" style="4" customWidth="1"/>
    <col min="15605" max="15605" width="4.625" style="4" customWidth="1"/>
    <col min="15606" max="15606" width="5.5" style="4" customWidth="1"/>
    <col min="15607" max="15607" width="1" style="4" customWidth="1"/>
    <col min="15608" max="15608" width="18.5" style="4" customWidth="1"/>
    <col min="15609" max="15609" width="1" style="4" customWidth="1"/>
    <col min="15610" max="15610" width="28.25" style="4" customWidth="1"/>
    <col min="15611" max="15625" width="4.125" style="4" customWidth="1"/>
    <col min="15626" max="15626" width="3.625" style="4" customWidth="1"/>
    <col min="15627" max="15627" width="21.25" style="4" customWidth="1"/>
    <col min="15628" max="15628" width="12.25" style="4" customWidth="1"/>
    <col min="15629" max="15629" width="3.75" style="4" bestFit="1" customWidth="1"/>
    <col min="15630" max="15630" width="13.5" style="4" bestFit="1" customWidth="1"/>
    <col min="15631" max="15631" width="7.5" style="4" bestFit="1" customWidth="1"/>
    <col min="15632" max="15635" width="8.25" style="4" customWidth="1"/>
    <col min="15636" max="15636" width="14.375" style="4" bestFit="1" customWidth="1"/>
    <col min="15637" max="15637" width="3.125" style="4" customWidth="1"/>
    <col min="15638" max="15638" width="10" style="4" bestFit="1" customWidth="1"/>
    <col min="15639" max="15639" width="3.125" style="4" customWidth="1"/>
    <col min="15640" max="15640" width="14.375" style="4" bestFit="1" customWidth="1"/>
    <col min="15641" max="15641" width="3.125" style="4" customWidth="1"/>
    <col min="15642" max="15859" width="9" style="4"/>
    <col min="15860" max="15860" width="1" style="4" customWidth="1"/>
    <col min="15861" max="15861" width="4.625" style="4" customWidth="1"/>
    <col min="15862" max="15862" width="5.5" style="4" customWidth="1"/>
    <col min="15863" max="15863" width="1" style="4" customWidth="1"/>
    <col min="15864" max="15864" width="18.5" style="4" customWidth="1"/>
    <col min="15865" max="15865" width="1" style="4" customWidth="1"/>
    <col min="15866" max="15866" width="28.25" style="4" customWidth="1"/>
    <col min="15867" max="15881" width="4.125" style="4" customWidth="1"/>
    <col min="15882" max="15882" width="3.625" style="4" customWidth="1"/>
    <col min="15883" max="15883" width="21.25" style="4" customWidth="1"/>
    <col min="15884" max="15884" width="12.25" style="4" customWidth="1"/>
    <col min="15885" max="15885" width="3.75" style="4" bestFit="1" customWidth="1"/>
    <col min="15886" max="15886" width="13.5" style="4" bestFit="1" customWidth="1"/>
    <col min="15887" max="15887" width="7.5" style="4" bestFit="1" customWidth="1"/>
    <col min="15888" max="15891" width="8.25" style="4" customWidth="1"/>
    <col min="15892" max="15892" width="14.375" style="4" bestFit="1" customWidth="1"/>
    <col min="15893" max="15893" width="3.125" style="4" customWidth="1"/>
    <col min="15894" max="15894" width="10" style="4" bestFit="1" customWidth="1"/>
    <col min="15895" max="15895" width="3.125" style="4" customWidth="1"/>
    <col min="15896" max="15896" width="14.375" style="4" bestFit="1" customWidth="1"/>
    <col min="15897" max="15897" width="3.125" style="4" customWidth="1"/>
    <col min="15898" max="16115" width="9" style="4"/>
    <col min="16116" max="16116" width="1" style="4" customWidth="1"/>
    <col min="16117" max="16117" width="4.625" style="4" customWidth="1"/>
    <col min="16118" max="16118" width="5.5" style="4" customWidth="1"/>
    <col min="16119" max="16119" width="1" style="4" customWidth="1"/>
    <col min="16120" max="16120" width="18.5" style="4" customWidth="1"/>
    <col min="16121" max="16121" width="1" style="4" customWidth="1"/>
    <col min="16122" max="16122" width="28.25" style="4" customWidth="1"/>
    <col min="16123" max="16137" width="4.125" style="4" customWidth="1"/>
    <col min="16138" max="16138" width="3.625" style="4" customWidth="1"/>
    <col min="16139" max="16139" width="21.25" style="4" customWidth="1"/>
    <col min="16140" max="16140" width="12.25" style="4" customWidth="1"/>
    <col min="16141" max="16141" width="3.75" style="4" bestFit="1" customWidth="1"/>
    <col min="16142" max="16142" width="13.5" style="4" bestFit="1" customWidth="1"/>
    <col min="16143" max="16143" width="7.5" style="4" bestFit="1" customWidth="1"/>
    <col min="16144" max="16147" width="8.25" style="4" customWidth="1"/>
    <col min="16148" max="16148" width="14.375" style="4" bestFit="1" customWidth="1"/>
    <col min="16149" max="16149" width="3.125" style="4" customWidth="1"/>
    <col min="16150" max="16150" width="10" style="4" bestFit="1" customWidth="1"/>
    <col min="16151" max="16151" width="3.125" style="4" customWidth="1"/>
    <col min="16152" max="16152" width="14.375" style="4" bestFit="1" customWidth="1"/>
    <col min="16153" max="16153" width="3.125" style="4" customWidth="1"/>
    <col min="16154" max="16384" width="9" style="4"/>
  </cols>
  <sheetData>
    <row r="1" spans="1:27" ht="12" customHeight="1" x14ac:dyDescent="0.3">
      <c r="A1" s="91" t="s">
        <v>0</v>
      </c>
      <c r="B1" s="91"/>
      <c r="C1" s="91"/>
      <c r="D1" s="91"/>
      <c r="E1" s="91"/>
      <c r="F1" s="91"/>
      <c r="G1" s="91"/>
      <c r="H1" s="91"/>
      <c r="I1" s="91"/>
      <c r="J1" s="1"/>
      <c r="K1" s="1"/>
      <c r="L1" s="1"/>
      <c r="M1" s="1"/>
      <c r="N1" s="1"/>
      <c r="O1" s="1"/>
      <c r="P1" s="1"/>
      <c r="Q1" s="1"/>
      <c r="R1" s="1"/>
      <c r="S1" s="1"/>
      <c r="T1" s="2"/>
      <c r="U1" s="1"/>
      <c r="V1" s="2"/>
      <c r="W1" s="1"/>
      <c r="Y1" s="1"/>
    </row>
    <row r="2" spans="1:27" ht="12" customHeight="1" x14ac:dyDescent="0.3">
      <c r="A2" s="91"/>
      <c r="B2" s="91"/>
      <c r="C2" s="91"/>
      <c r="D2" s="91"/>
      <c r="E2" s="91"/>
      <c r="F2" s="91"/>
      <c r="G2" s="91"/>
      <c r="H2" s="91"/>
      <c r="I2" s="91"/>
      <c r="J2" s="1"/>
      <c r="K2" s="1"/>
      <c r="L2" s="1"/>
      <c r="M2" s="1"/>
      <c r="N2" s="1"/>
      <c r="O2" s="1"/>
      <c r="P2" s="1"/>
      <c r="Q2" s="1"/>
      <c r="R2" s="1"/>
      <c r="S2" s="1"/>
      <c r="T2" s="2"/>
      <c r="U2" s="1"/>
      <c r="V2" s="2"/>
      <c r="W2" s="1"/>
      <c r="Y2" s="1"/>
    </row>
    <row r="3" spans="1:27" ht="12" customHeight="1" x14ac:dyDescent="0.3">
      <c r="A3" s="5" t="s">
        <v>1</v>
      </c>
      <c r="B3" s="5"/>
      <c r="C3" s="5"/>
      <c r="D3" s="5"/>
      <c r="E3" s="5"/>
      <c r="F3" s="5"/>
      <c r="G3" s="5"/>
      <c r="H3" s="6"/>
      <c r="I3" s="6"/>
      <c r="J3" s="1"/>
      <c r="K3" s="1"/>
      <c r="L3" s="1"/>
      <c r="M3" s="1"/>
      <c r="N3" s="1"/>
      <c r="O3" s="1"/>
      <c r="P3" s="1"/>
      <c r="Q3" s="1"/>
      <c r="R3" s="1"/>
      <c r="S3" s="1"/>
      <c r="T3" s="2"/>
      <c r="U3" s="1"/>
      <c r="V3" s="2"/>
      <c r="W3" s="1"/>
      <c r="Y3" s="1"/>
      <c r="Z3" s="7"/>
      <c r="AA3" s="7"/>
    </row>
    <row r="4" spans="1:27" ht="20.100000000000001" customHeight="1" x14ac:dyDescent="0.3">
      <c r="A4" s="92" t="s">
        <v>2</v>
      </c>
      <c r="B4" s="92"/>
      <c r="C4" s="92"/>
      <c r="D4" s="92"/>
      <c r="E4" s="92"/>
      <c r="F4" s="92"/>
      <c r="G4" s="61" t="s">
        <v>3</v>
      </c>
      <c r="H4" s="61" t="s">
        <v>4</v>
      </c>
      <c r="I4" s="61" t="s">
        <v>5</v>
      </c>
      <c r="J4" s="1"/>
      <c r="K4" s="1"/>
      <c r="L4" s="1"/>
      <c r="M4" s="1"/>
      <c r="N4" s="1"/>
      <c r="O4" s="1"/>
      <c r="P4" s="1"/>
      <c r="Q4" s="1"/>
      <c r="R4" s="1"/>
      <c r="S4" s="1"/>
      <c r="T4" s="2"/>
      <c r="U4" s="2"/>
      <c r="V4" s="2"/>
      <c r="W4" s="2"/>
      <c r="Y4" s="2"/>
    </row>
    <row r="5" spans="1:27" ht="20.100000000000001" customHeight="1" thickBot="1" x14ac:dyDescent="0.35">
      <c r="A5" s="93" t="s">
        <v>6</v>
      </c>
      <c r="B5" s="93"/>
      <c r="C5" s="93" t="s">
        <v>7</v>
      </c>
      <c r="D5" s="62"/>
      <c r="E5" s="68" t="s">
        <v>8</v>
      </c>
      <c r="F5" s="62"/>
      <c r="G5" s="63"/>
      <c r="H5" s="86"/>
      <c r="I5" s="100"/>
      <c r="J5" s="1"/>
      <c r="K5" s="1"/>
      <c r="L5" s="1"/>
      <c r="M5" s="1"/>
      <c r="N5" s="1"/>
      <c r="O5" s="1"/>
      <c r="P5" s="1"/>
      <c r="Q5" s="1"/>
      <c r="R5" s="1"/>
      <c r="S5" s="1"/>
      <c r="U5" s="8"/>
      <c r="W5" s="8"/>
      <c r="Y5" s="8"/>
    </row>
    <row r="6" spans="1:27" ht="20.100000000000001" customHeight="1" x14ac:dyDescent="0.3">
      <c r="A6" s="93"/>
      <c r="B6" s="93"/>
      <c r="C6" s="93"/>
      <c r="D6" s="62"/>
      <c r="E6" s="68" t="s">
        <v>9</v>
      </c>
      <c r="F6" s="62"/>
      <c r="G6" s="63"/>
      <c r="H6" s="86"/>
      <c r="I6" s="100"/>
      <c r="J6" s="1"/>
      <c r="K6" s="11" t="s">
        <v>7</v>
      </c>
      <c r="L6" s="12"/>
      <c r="M6" s="1"/>
      <c r="N6" s="13" t="s">
        <v>10</v>
      </c>
      <c r="O6" s="14" t="s">
        <v>11</v>
      </c>
      <c r="P6" s="1"/>
      <c r="Q6" s="1"/>
      <c r="R6" s="1"/>
      <c r="S6" s="1"/>
      <c r="U6" s="8"/>
      <c r="W6" s="8"/>
      <c r="Y6" s="8"/>
    </row>
    <row r="7" spans="1:27" ht="20.100000000000001" customHeight="1" x14ac:dyDescent="0.3">
      <c r="A7" s="93"/>
      <c r="B7" s="93"/>
      <c r="C7" s="93"/>
      <c r="D7" s="62"/>
      <c r="E7" s="68" t="s">
        <v>12</v>
      </c>
      <c r="F7" s="62"/>
      <c r="G7" s="63"/>
      <c r="H7" s="86"/>
      <c r="I7" s="100"/>
      <c r="J7" s="1"/>
      <c r="K7" s="15" t="s">
        <v>13</v>
      </c>
      <c r="L7" s="16"/>
      <c r="M7" s="1"/>
      <c r="N7" s="15" t="s">
        <v>14</v>
      </c>
      <c r="O7" s="17">
        <v>8</v>
      </c>
      <c r="P7" s="1"/>
      <c r="Q7" s="1"/>
      <c r="R7" s="1"/>
      <c r="S7" s="1"/>
      <c r="U7" s="8"/>
      <c r="W7" s="8"/>
      <c r="Y7" s="8"/>
    </row>
    <row r="8" spans="1:27" ht="20.100000000000001" customHeight="1" x14ac:dyDescent="0.3">
      <c r="A8" s="93"/>
      <c r="B8" s="93"/>
      <c r="C8" s="93"/>
      <c r="D8" s="62"/>
      <c r="E8" s="68" t="s">
        <v>15</v>
      </c>
      <c r="F8" s="62"/>
      <c r="G8" s="63"/>
      <c r="H8" s="86"/>
      <c r="I8" s="100"/>
      <c r="J8" s="1"/>
      <c r="K8" s="15" t="s">
        <v>16</v>
      </c>
      <c r="L8" s="16"/>
      <c r="M8" s="1"/>
      <c r="N8" s="15" t="s">
        <v>17</v>
      </c>
      <c r="O8" s="17">
        <v>5.6</v>
      </c>
      <c r="P8" s="1"/>
      <c r="Q8" s="1"/>
      <c r="R8" s="1"/>
      <c r="S8" s="1"/>
      <c r="U8" s="8"/>
      <c r="W8" s="8"/>
      <c r="Y8" s="8"/>
    </row>
    <row r="9" spans="1:27" ht="20.100000000000001" customHeight="1" x14ac:dyDescent="0.3">
      <c r="A9" s="93"/>
      <c r="B9" s="93"/>
      <c r="C9" s="93" t="s">
        <v>13</v>
      </c>
      <c r="D9" s="62"/>
      <c r="E9" s="68" t="s">
        <v>18</v>
      </c>
      <c r="F9" s="62"/>
      <c r="G9" s="63"/>
      <c r="H9" s="86"/>
      <c r="I9" s="100"/>
      <c r="J9" s="1"/>
      <c r="K9" s="15" t="s">
        <v>19</v>
      </c>
      <c r="L9" s="16">
        <f>관급자재</f>
        <v>0</v>
      </c>
      <c r="M9" s="1"/>
      <c r="N9" s="15" t="s">
        <v>20</v>
      </c>
      <c r="O9" s="17">
        <v>6</v>
      </c>
      <c r="P9" s="1"/>
      <c r="Q9" s="1"/>
      <c r="R9" s="1"/>
      <c r="S9" s="1"/>
      <c r="U9" s="8"/>
      <c r="W9" s="8"/>
      <c r="Y9" s="8"/>
    </row>
    <row r="10" spans="1:27" ht="20.100000000000001" customHeight="1" thickBot="1" x14ac:dyDescent="0.35">
      <c r="A10" s="93"/>
      <c r="B10" s="93"/>
      <c r="C10" s="93"/>
      <c r="D10" s="62"/>
      <c r="E10" s="68" t="s">
        <v>21</v>
      </c>
      <c r="F10" s="62"/>
      <c r="G10" s="63"/>
      <c r="H10" s="86" t="str">
        <f>IF(O7="","","직접노무비 * "&amp;O7&amp;"%")</f>
        <v>직접노무비 * 8%</v>
      </c>
      <c r="I10" s="100"/>
      <c r="J10" s="1"/>
      <c r="K10" s="18" t="s">
        <v>22</v>
      </c>
      <c r="L10" s="19"/>
      <c r="M10" s="1"/>
      <c r="N10" s="18" t="s">
        <v>23</v>
      </c>
      <c r="O10" s="20">
        <v>15</v>
      </c>
      <c r="P10" s="1"/>
      <c r="Q10" s="1"/>
      <c r="R10" s="1"/>
      <c r="S10" s="1"/>
      <c r="U10" s="8"/>
      <c r="W10" s="8"/>
      <c r="Y10" s="8"/>
    </row>
    <row r="11" spans="1:27" ht="20.100000000000001" customHeight="1" thickBot="1" x14ac:dyDescent="0.35">
      <c r="A11" s="93"/>
      <c r="B11" s="93"/>
      <c r="C11" s="93"/>
      <c r="D11" s="62"/>
      <c r="E11" s="68" t="s">
        <v>15</v>
      </c>
      <c r="F11" s="62"/>
      <c r="G11" s="63"/>
      <c r="H11" s="86"/>
      <c r="I11" s="100"/>
      <c r="J11" s="1"/>
      <c r="K11" s="1"/>
      <c r="L11" s="1"/>
      <c r="M11" s="1"/>
      <c r="N11" s="1"/>
      <c r="O11" s="1"/>
      <c r="P11" s="1"/>
      <c r="Q11" s="1"/>
      <c r="R11" s="1"/>
      <c r="S11" s="1"/>
      <c r="U11" s="8"/>
      <c r="W11" s="8"/>
      <c r="Y11" s="8"/>
    </row>
    <row r="12" spans="1:27" ht="20.100000000000001" customHeight="1" x14ac:dyDescent="0.3">
      <c r="A12" s="93"/>
      <c r="B12" s="93"/>
      <c r="C12" s="93" t="s">
        <v>24</v>
      </c>
      <c r="D12" s="62"/>
      <c r="E12" s="68" t="s">
        <v>25</v>
      </c>
      <c r="F12" s="62"/>
      <c r="G12" s="63"/>
      <c r="H12" s="86"/>
      <c r="I12" s="100"/>
      <c r="J12" s="1"/>
      <c r="K12" s="88" t="s">
        <v>26</v>
      </c>
      <c r="L12" s="89"/>
      <c r="M12" s="1"/>
      <c r="N12" s="21" t="s">
        <v>27</v>
      </c>
      <c r="O12" s="1"/>
      <c r="P12" s="1"/>
      <c r="Q12" s="1"/>
      <c r="R12" s="1"/>
      <c r="S12" s="1"/>
      <c r="U12" s="1"/>
      <c r="W12" s="1"/>
      <c r="Y12" s="1"/>
    </row>
    <row r="13" spans="1:27" ht="20.100000000000001" customHeight="1" thickBot="1" x14ac:dyDescent="0.35">
      <c r="A13" s="93"/>
      <c r="B13" s="93"/>
      <c r="C13" s="93"/>
      <c r="D13" s="62"/>
      <c r="E13" s="68" t="s">
        <v>28</v>
      </c>
      <c r="F13" s="62"/>
      <c r="G13" s="63"/>
      <c r="H13" s="86"/>
      <c r="I13" s="100"/>
      <c r="J13" s="1"/>
      <c r="K13" s="22" t="s">
        <v>29</v>
      </c>
      <c r="L13" s="23" t="s">
        <v>30</v>
      </c>
      <c r="M13" s="1"/>
      <c r="N13" s="24">
        <f>재료비소계+G9+도급자관급</f>
        <v>78746261</v>
      </c>
      <c r="O13" s="1"/>
      <c r="P13" s="1"/>
      <c r="Q13" s="1"/>
      <c r="R13" s="1"/>
      <c r="S13" s="1"/>
      <c r="U13" s="1"/>
      <c r="W13" s="1"/>
      <c r="Y13" s="1"/>
    </row>
    <row r="14" spans="1:27" ht="20.100000000000001" customHeight="1" x14ac:dyDescent="0.3">
      <c r="A14" s="93"/>
      <c r="B14" s="93"/>
      <c r="C14" s="93"/>
      <c r="D14" s="62"/>
      <c r="E14" s="68" t="s">
        <v>31</v>
      </c>
      <c r="F14" s="62"/>
      <c r="G14" s="63"/>
      <c r="H14" s="86" t="str">
        <f>IF(L14="","","노무비 * "&amp;L14&amp;"%")</f>
        <v>노무비 * 3.75%</v>
      </c>
      <c r="I14" s="100"/>
      <c r="J14" s="1"/>
      <c r="K14" s="15" t="s">
        <v>32</v>
      </c>
      <c r="L14" s="17">
        <v>3.75</v>
      </c>
      <c r="M14" s="25"/>
      <c r="N14" s="21" t="s">
        <v>33</v>
      </c>
      <c r="O14" s="26" t="s">
        <v>34</v>
      </c>
      <c r="P14" s="1"/>
      <c r="Q14" s="1"/>
      <c r="R14" s="1"/>
      <c r="S14" s="1"/>
      <c r="U14" s="1"/>
      <c r="W14" s="1"/>
      <c r="Y14" s="1"/>
    </row>
    <row r="15" spans="1:27" ht="20.100000000000001" customHeight="1" thickBot="1" x14ac:dyDescent="0.35">
      <c r="A15" s="93"/>
      <c r="B15" s="93"/>
      <c r="C15" s="93"/>
      <c r="D15" s="62"/>
      <c r="E15" s="68" t="s">
        <v>35</v>
      </c>
      <c r="F15" s="62"/>
      <c r="G15" s="63"/>
      <c r="H15" s="86" t="str">
        <f>IF(L15="","","노무비 * "&amp;L15&amp;"%")</f>
        <v>노무비 * 0.87%</v>
      </c>
      <c r="I15" s="100"/>
      <c r="J15" s="1"/>
      <c r="K15" s="15" t="s">
        <v>36</v>
      </c>
      <c r="L15" s="17">
        <v>0.87</v>
      </c>
      <c r="M15" s="25"/>
      <c r="N15" s="27">
        <f>재료비소계+G9+경비소계</f>
        <v>101605557</v>
      </c>
      <c r="O15" s="28">
        <v>3</v>
      </c>
      <c r="P15" s="25">
        <f>IF(공사규모&lt;5000000000,50,300)+IF(공사기간&lt;=6,6,IF(공사기간&lt;=12,12,36))</f>
        <v>56</v>
      </c>
      <c r="Q15" s="1"/>
      <c r="R15" s="1"/>
      <c r="S15" s="1"/>
      <c r="U15" s="1"/>
      <c r="W15" s="1"/>
      <c r="Y15" s="1"/>
    </row>
    <row r="16" spans="1:27" ht="20.100000000000001" customHeight="1" thickBot="1" x14ac:dyDescent="0.35">
      <c r="A16" s="93"/>
      <c r="B16" s="93"/>
      <c r="C16" s="93"/>
      <c r="D16" s="62"/>
      <c r="E16" s="68" t="s">
        <v>37</v>
      </c>
      <c r="F16" s="62"/>
      <c r="G16" s="63"/>
      <c r="H16" s="86" t="str">
        <f>IF(L16="","","직접노무비 * "&amp;L16&amp;"%")</f>
        <v>직접노무비 * 3.23%</v>
      </c>
      <c r="I16" s="100"/>
      <c r="J16" s="1"/>
      <c r="K16" s="29" t="s">
        <v>38</v>
      </c>
      <c r="L16" s="30">
        <v>3.23</v>
      </c>
      <c r="M16" s="25"/>
      <c r="N16" s="1"/>
      <c r="O16" s="1"/>
      <c r="P16" s="1"/>
      <c r="Q16" s="1"/>
      <c r="R16" s="1"/>
      <c r="S16" s="1"/>
      <c r="U16" s="1"/>
      <c r="W16" s="1"/>
      <c r="Y16" s="1"/>
    </row>
    <row r="17" spans="1:25" ht="20.100000000000001" customHeight="1" thickBot="1" x14ac:dyDescent="0.35">
      <c r="A17" s="93"/>
      <c r="B17" s="93"/>
      <c r="C17" s="93"/>
      <c r="D17" s="62"/>
      <c r="E17" s="68" t="s">
        <v>39</v>
      </c>
      <c r="F17" s="62"/>
      <c r="G17" s="63"/>
      <c r="H17" s="86" t="str">
        <f>IF(L17="","","직접노무비 * "&amp;L17&amp;"%")</f>
        <v>직접노무비 * 4.5%</v>
      </c>
      <c r="I17" s="100"/>
      <c r="J17" s="1"/>
      <c r="K17" s="29" t="s">
        <v>40</v>
      </c>
      <c r="L17" s="30">
        <v>4.5</v>
      </c>
      <c r="M17" s="25"/>
      <c r="N17" s="31" t="s">
        <v>41</v>
      </c>
      <c r="O17" s="32" t="s">
        <v>42</v>
      </c>
      <c r="P17" s="33" t="s">
        <v>14</v>
      </c>
      <c r="Q17" s="34" t="s">
        <v>43</v>
      </c>
      <c r="R17" s="34" t="s">
        <v>44</v>
      </c>
      <c r="S17" s="35" t="s">
        <v>23</v>
      </c>
      <c r="U17" s="1"/>
      <c r="W17" s="1"/>
      <c r="Y17" s="1"/>
    </row>
    <row r="18" spans="1:25" ht="20.100000000000001" customHeight="1" x14ac:dyDescent="0.3">
      <c r="A18" s="93"/>
      <c r="B18" s="93"/>
      <c r="C18" s="93"/>
      <c r="D18" s="62"/>
      <c r="E18" s="68" t="s">
        <v>45</v>
      </c>
      <c r="F18" s="62"/>
      <c r="G18" s="63"/>
      <c r="H18" s="86" t="str">
        <f>IF(L18="","","건강보험료 * "&amp;L18&amp;"%")</f>
        <v>건강보험료 * 8.51%</v>
      </c>
      <c r="I18" s="100"/>
      <c r="J18" s="1"/>
      <c r="K18" s="29" t="s">
        <v>46</v>
      </c>
      <c r="L18" s="30">
        <v>8.51</v>
      </c>
      <c r="M18" s="25">
        <v>56</v>
      </c>
      <c r="N18" s="36" t="s">
        <v>47</v>
      </c>
      <c r="O18" s="37">
        <v>6</v>
      </c>
      <c r="P18" s="38">
        <v>7.9</v>
      </c>
      <c r="Q18" s="39">
        <v>5.5</v>
      </c>
      <c r="R18" s="39">
        <v>6</v>
      </c>
      <c r="S18" s="14">
        <v>15</v>
      </c>
      <c r="U18" s="1"/>
      <c r="W18" s="1"/>
      <c r="Y18" s="1"/>
    </row>
    <row r="19" spans="1:25" ht="20.100000000000001" customHeight="1" x14ac:dyDescent="0.3">
      <c r="A19" s="93"/>
      <c r="B19" s="93"/>
      <c r="C19" s="93"/>
      <c r="D19" s="62"/>
      <c r="E19" s="68" t="s">
        <v>48</v>
      </c>
      <c r="F19" s="62"/>
      <c r="G19" s="63"/>
      <c r="H19" s="86" t="str">
        <f>IF(L19="","","직접노무비 * "&amp;L19&amp;"%")</f>
        <v/>
      </c>
      <c r="I19" s="100"/>
      <c r="J19" s="1"/>
      <c r="K19" s="15" t="s">
        <v>49</v>
      </c>
      <c r="L19" s="17"/>
      <c r="M19" s="25">
        <v>62</v>
      </c>
      <c r="N19" s="40" t="s">
        <v>47</v>
      </c>
      <c r="O19" s="41">
        <v>12</v>
      </c>
      <c r="P19" s="42">
        <v>7.9</v>
      </c>
      <c r="Q19" s="43">
        <v>5.6</v>
      </c>
      <c r="R19" s="43">
        <v>6</v>
      </c>
      <c r="S19" s="23">
        <v>15</v>
      </c>
      <c r="U19" s="1"/>
      <c r="W19" s="1"/>
      <c r="Y19" s="1"/>
    </row>
    <row r="20" spans="1:25" ht="20.100000000000001" customHeight="1" thickBot="1" x14ac:dyDescent="0.35">
      <c r="A20" s="93"/>
      <c r="B20" s="93"/>
      <c r="C20" s="93"/>
      <c r="D20" s="62"/>
      <c r="E20" s="68" t="s">
        <v>50</v>
      </c>
      <c r="F20" s="62"/>
      <c r="G20" s="63"/>
      <c r="H20" s="86" t="str">
        <f>IF(G20=G21,H21,H22)</f>
        <v>(재료비+직노+관급자재비/1.1054) * 2.93%</v>
      </c>
      <c r="I20" s="100"/>
      <c r="J20" s="25">
        <f>도급+도급자관급</f>
        <v>219846000</v>
      </c>
      <c r="K20" s="15" t="s">
        <v>51</v>
      </c>
      <c r="L20" s="17">
        <v>2.93</v>
      </c>
      <c r="M20" s="25">
        <v>86</v>
      </c>
      <c r="N20" s="44" t="s">
        <v>47</v>
      </c>
      <c r="O20" s="45">
        <v>36</v>
      </c>
      <c r="P20" s="46">
        <v>7.7</v>
      </c>
      <c r="Q20" s="47">
        <v>6.6</v>
      </c>
      <c r="R20" s="47">
        <v>6</v>
      </c>
      <c r="S20" s="48">
        <v>15</v>
      </c>
      <c r="U20" s="1"/>
      <c r="W20" s="1"/>
      <c r="Y20" s="1"/>
    </row>
    <row r="21" spans="1:25" ht="20.100000000000001" customHeight="1" x14ac:dyDescent="0.3">
      <c r="A21" s="93"/>
      <c r="B21" s="93"/>
      <c r="C21" s="93"/>
      <c r="D21" s="62"/>
      <c r="E21" s="64" t="s">
        <v>52</v>
      </c>
      <c r="F21" s="65"/>
      <c r="G21" s="66"/>
      <c r="H21" s="83" t="str">
        <f>IF(L20="","","(재료비+직노+관급자재비/1.1054) * "&amp;L20&amp;"%")</f>
        <v>(재료비+직노+관급자재비/1.1054) * 2.93%</v>
      </c>
      <c r="I21" s="101" t="str">
        <f>IF(L20="","",IF(G20=G21,"←최소값적용",""))</f>
        <v>←최소값적용</v>
      </c>
      <c r="J21" s="1"/>
      <c r="K21" s="15" t="s">
        <v>43</v>
      </c>
      <c r="L21" s="17">
        <f>O8</f>
        <v>5.6</v>
      </c>
      <c r="M21" s="25">
        <v>306</v>
      </c>
      <c r="N21" s="49" t="s">
        <v>53</v>
      </c>
      <c r="O21" s="50">
        <v>6</v>
      </c>
      <c r="P21" s="51">
        <v>7.6</v>
      </c>
      <c r="Q21" s="52">
        <v>6.7</v>
      </c>
      <c r="R21" s="52">
        <v>5.5</v>
      </c>
      <c r="S21" s="53">
        <v>12</v>
      </c>
      <c r="U21" s="1"/>
      <c r="W21" s="1"/>
      <c r="Y21" s="1"/>
    </row>
    <row r="22" spans="1:25" ht="20.100000000000001" customHeight="1" x14ac:dyDescent="0.3">
      <c r="A22" s="93"/>
      <c r="B22" s="93"/>
      <c r="C22" s="93"/>
      <c r="D22" s="62"/>
      <c r="E22" s="64" t="s">
        <v>54</v>
      </c>
      <c r="F22" s="65"/>
      <c r="G22" s="66"/>
      <c r="H22" s="83" t="str">
        <f>IF(L20="","","(재료비+직노) * "&amp;L20&amp;"% * 1.2 ")</f>
        <v xml:space="preserve">(재료비+직노) * 2.93% * 1.2 </v>
      </c>
      <c r="I22" s="101" t="str">
        <f>IF(L20="","",IF(G20=G22,"←최소값적용",""))</f>
        <v>←최소값적용</v>
      </c>
      <c r="J22" s="1"/>
      <c r="K22" s="15" t="s">
        <v>55</v>
      </c>
      <c r="L22" s="17">
        <v>0.5</v>
      </c>
      <c r="M22" s="25">
        <v>312</v>
      </c>
      <c r="N22" s="40" t="s">
        <v>53</v>
      </c>
      <c r="O22" s="41">
        <v>12</v>
      </c>
      <c r="P22" s="42">
        <v>7.5</v>
      </c>
      <c r="Q22" s="43">
        <v>6.8</v>
      </c>
      <c r="R22" s="43">
        <v>5.5</v>
      </c>
      <c r="S22" s="23">
        <v>12</v>
      </c>
      <c r="U22" s="1"/>
      <c r="W22" s="1"/>
      <c r="Y22" s="1"/>
    </row>
    <row r="23" spans="1:25" ht="20.100000000000001" customHeight="1" thickBot="1" x14ac:dyDescent="0.35">
      <c r="A23" s="93"/>
      <c r="B23" s="93"/>
      <c r="C23" s="93"/>
      <c r="D23" s="62"/>
      <c r="E23" s="68" t="s">
        <v>43</v>
      </c>
      <c r="F23" s="62"/>
      <c r="G23" s="63"/>
      <c r="H23" s="86" t="str">
        <f>IF(O8="","","(재료비+노무비) * "&amp;O8&amp;"%")</f>
        <v>(재료비+노무비) * 5.6%</v>
      </c>
      <c r="I23" s="100"/>
      <c r="J23" s="1"/>
      <c r="K23" s="15" t="s">
        <v>56</v>
      </c>
      <c r="L23" s="17">
        <v>8.1000000000000003E-2</v>
      </c>
      <c r="M23" s="25">
        <v>336</v>
      </c>
      <c r="N23" s="44" t="s">
        <v>53</v>
      </c>
      <c r="O23" s="45">
        <v>36</v>
      </c>
      <c r="P23" s="46">
        <v>7.3</v>
      </c>
      <c r="Q23" s="47">
        <v>7.8</v>
      </c>
      <c r="R23" s="47">
        <v>5.5</v>
      </c>
      <c r="S23" s="48">
        <v>12</v>
      </c>
      <c r="U23" s="1"/>
      <c r="W23" s="1"/>
      <c r="Y23" s="1"/>
    </row>
    <row r="24" spans="1:25" ht="20.100000000000001" customHeight="1" thickBot="1" x14ac:dyDescent="0.35">
      <c r="A24" s="93"/>
      <c r="B24" s="93"/>
      <c r="C24" s="93"/>
      <c r="D24" s="62"/>
      <c r="E24" s="68" t="s">
        <v>55</v>
      </c>
      <c r="F24" s="62"/>
      <c r="G24" s="63"/>
      <c r="H24" s="86" t="str">
        <f>IF(L22="","","(재료비+직노+기계경비) * "&amp;L22&amp;"%")</f>
        <v>(재료비+직노+기계경비) * 0.5%</v>
      </c>
      <c r="I24" s="100"/>
      <c r="J24" s="1"/>
      <c r="K24" s="54" t="s">
        <v>57</v>
      </c>
      <c r="L24" s="20">
        <f>IF(ISERROR(VLOOKUP("*보수*",'[9]건축공사 내역'!$D$5:$D$100,"1",0))=FALSE,0,0.07)</f>
        <v>0</v>
      </c>
      <c r="M24" s="55"/>
      <c r="N24" s="1"/>
      <c r="O24" s="1"/>
      <c r="P24" s="1"/>
      <c r="Q24" s="1"/>
      <c r="R24" s="1"/>
      <c r="S24" s="1"/>
      <c r="U24" s="1"/>
      <c r="W24" s="1"/>
      <c r="Y24" s="1"/>
    </row>
    <row r="25" spans="1:25" ht="20.100000000000001" customHeight="1" thickBot="1" x14ac:dyDescent="0.35">
      <c r="A25" s="93"/>
      <c r="B25" s="93"/>
      <c r="C25" s="93"/>
      <c r="D25" s="62"/>
      <c r="E25" s="67" t="s">
        <v>58</v>
      </c>
      <c r="F25" s="62"/>
      <c r="G25" s="63"/>
      <c r="H25" s="86" t="str">
        <f>IF(L23=0,"","(재료비+직노+기계경비) * "&amp;L23&amp;"%")</f>
        <v>(재료비+직노+기계경비) * 0.081%</v>
      </c>
      <c r="I25" s="100"/>
      <c r="J25" s="1"/>
      <c r="K25" s="1"/>
      <c r="L25" s="56"/>
      <c r="M25" s="1"/>
      <c r="N25" s="1"/>
      <c r="O25" s="1"/>
      <c r="P25" s="1"/>
      <c r="Q25" s="1"/>
      <c r="R25" s="1"/>
      <c r="S25" s="1"/>
      <c r="U25" s="1"/>
      <c r="W25" s="1"/>
      <c r="Y25" s="1"/>
    </row>
    <row r="26" spans="1:25" ht="20.100000000000001" customHeight="1" thickBot="1" x14ac:dyDescent="0.35">
      <c r="A26" s="93"/>
      <c r="B26" s="93"/>
      <c r="C26" s="93"/>
      <c r="D26" s="62"/>
      <c r="E26" s="67" t="s">
        <v>59</v>
      </c>
      <c r="F26" s="62"/>
      <c r="G26" s="63"/>
      <c r="H26" s="86" t="str">
        <f>IF(L24=0,"","(재료비+직노+기계경비) * "&amp;L24&amp;"%")</f>
        <v/>
      </c>
      <c r="I26" s="100"/>
      <c r="J26" s="1"/>
      <c r="K26" s="57" t="s">
        <v>60</v>
      </c>
      <c r="L26" s="58" t="e">
        <f>공급가/SUM(G5,G9,G13)-1</f>
        <v>#DIV/0!</v>
      </c>
      <c r="M26" s="1"/>
      <c r="N26" s="1"/>
      <c r="O26" s="1"/>
      <c r="P26" s="1"/>
      <c r="Q26" s="1"/>
      <c r="R26" s="1"/>
      <c r="S26" s="1"/>
      <c r="U26" s="1"/>
      <c r="W26" s="1"/>
      <c r="Y26" s="1"/>
    </row>
    <row r="27" spans="1:25" ht="20.100000000000001" customHeight="1" x14ac:dyDescent="0.3">
      <c r="A27" s="93"/>
      <c r="B27" s="93"/>
      <c r="C27" s="93"/>
      <c r="D27" s="62"/>
      <c r="E27" s="68" t="s">
        <v>15</v>
      </c>
      <c r="F27" s="62"/>
      <c r="G27" s="63"/>
      <c r="H27" s="86"/>
      <c r="I27" s="100"/>
      <c r="J27" s="1"/>
      <c r="K27" s="1"/>
      <c r="L27" s="1"/>
      <c r="M27" s="1"/>
      <c r="N27" s="1"/>
      <c r="O27" s="1"/>
      <c r="P27" s="1"/>
      <c r="Q27" s="1"/>
      <c r="R27" s="1"/>
      <c r="S27" s="1"/>
      <c r="U27" s="1"/>
      <c r="W27" s="1"/>
      <c r="Y27" s="1"/>
    </row>
    <row r="28" spans="1:25" ht="20.100000000000001" customHeight="1" x14ac:dyDescent="0.3">
      <c r="A28" s="90" t="s">
        <v>61</v>
      </c>
      <c r="B28" s="90"/>
      <c r="C28" s="90"/>
      <c r="D28" s="90"/>
      <c r="E28" s="90"/>
      <c r="F28" s="90"/>
      <c r="G28" s="63"/>
      <c r="H28" s="86"/>
      <c r="I28" s="100"/>
      <c r="J28" s="1"/>
      <c r="N28" s="1"/>
      <c r="O28" s="1"/>
      <c r="P28" s="1"/>
      <c r="U28" s="1"/>
      <c r="W28" s="1"/>
      <c r="Y28" s="1"/>
    </row>
    <row r="29" spans="1:25" ht="20.100000000000001" customHeight="1" x14ac:dyDescent="0.3">
      <c r="A29" s="62"/>
      <c r="B29" s="87" t="s">
        <v>62</v>
      </c>
      <c r="C29" s="87"/>
      <c r="D29" s="87"/>
      <c r="E29" s="87"/>
      <c r="F29" s="62"/>
      <c r="G29" s="63"/>
      <c r="H29" s="86" t="str">
        <f>IF(O9="","","계 * "&amp;O9&amp;"%")</f>
        <v>계 * 6%</v>
      </c>
      <c r="I29" s="100"/>
      <c r="J29" s="1"/>
      <c r="U29" s="1"/>
      <c r="W29" s="1"/>
      <c r="Y29" s="1"/>
    </row>
    <row r="30" spans="1:25" ht="20.100000000000001" customHeight="1" x14ac:dyDescent="0.3">
      <c r="A30" s="62"/>
      <c r="B30" s="87" t="s">
        <v>63</v>
      </c>
      <c r="C30" s="87"/>
      <c r="D30" s="87"/>
      <c r="E30" s="87"/>
      <c r="F30" s="62"/>
      <c r="G30" s="63"/>
      <c r="H30" s="86" t="str">
        <f>IF(O10="","","(노무비+경비+일반관리비) * "&amp;O10&amp;"%")</f>
        <v>(노무비+경비+일반관리비) * 15%</v>
      </c>
      <c r="I30" s="100"/>
      <c r="K30" s="59"/>
      <c r="U30" s="1"/>
      <c r="W30" s="1"/>
      <c r="Y30" s="1"/>
    </row>
    <row r="31" spans="1:25" ht="20.100000000000001" customHeight="1" x14ac:dyDescent="0.3">
      <c r="A31" s="62"/>
      <c r="B31" s="87" t="s">
        <v>64</v>
      </c>
      <c r="C31" s="87"/>
      <c r="D31" s="87"/>
      <c r="E31" s="87"/>
      <c r="F31" s="62"/>
      <c r="G31" s="63"/>
      <c r="H31" s="86"/>
      <c r="I31" s="100"/>
      <c r="K31" s="59"/>
      <c r="U31" s="1"/>
      <c r="W31" s="1"/>
      <c r="Y31" s="1"/>
    </row>
    <row r="32" spans="1:25" ht="20.100000000000001" customHeight="1" x14ac:dyDescent="0.3">
      <c r="A32" s="62"/>
      <c r="B32" s="87" t="s">
        <v>65</v>
      </c>
      <c r="C32" s="87"/>
      <c r="D32" s="87"/>
      <c r="E32" s="87"/>
      <c r="F32" s="69" t="s">
        <v>65</v>
      </c>
      <c r="G32" s="63"/>
      <c r="H32" s="86"/>
      <c r="I32" s="100"/>
      <c r="U32" s="1"/>
      <c r="W32" s="1"/>
      <c r="Y32" s="1"/>
    </row>
    <row r="33" spans="1:25" ht="20.100000000000001" customHeight="1" x14ac:dyDescent="0.3">
      <c r="A33" s="62"/>
      <c r="B33" s="87" t="s">
        <v>66</v>
      </c>
      <c r="C33" s="87"/>
      <c r="D33" s="87"/>
      <c r="E33" s="87"/>
      <c r="F33" s="69" t="s">
        <v>66</v>
      </c>
      <c r="G33" s="63"/>
      <c r="H33" s="86" t="s">
        <v>67</v>
      </c>
      <c r="I33" s="63"/>
      <c r="Y33" s="1"/>
    </row>
    <row r="34" spans="1:25" ht="20.100000000000001" customHeight="1" x14ac:dyDescent="0.3">
      <c r="A34" s="62"/>
      <c r="B34" s="87" t="s">
        <v>68</v>
      </c>
      <c r="C34" s="87"/>
      <c r="D34" s="87"/>
      <c r="E34" s="87"/>
      <c r="F34" s="69" t="s">
        <v>68</v>
      </c>
      <c r="G34" s="63"/>
      <c r="H34" s="86"/>
      <c r="I34" s="63"/>
    </row>
    <row r="35" spans="1:25" ht="20.100000000000001" customHeight="1" x14ac:dyDescent="0.3">
      <c r="A35" s="62"/>
      <c r="B35" s="87" t="s">
        <v>69</v>
      </c>
      <c r="C35" s="87"/>
      <c r="D35" s="87"/>
      <c r="E35" s="87"/>
      <c r="F35" s="69" t="s">
        <v>69</v>
      </c>
      <c r="G35" s="63"/>
      <c r="H35" s="84"/>
      <c r="I35" s="102"/>
    </row>
    <row r="36" spans="1:25" ht="20.100000000000001" customHeight="1" x14ac:dyDescent="0.3">
      <c r="A36" s="62"/>
      <c r="B36" s="68"/>
      <c r="C36" s="87" t="s">
        <v>70</v>
      </c>
      <c r="D36" s="87"/>
      <c r="E36" s="87"/>
      <c r="F36" s="69"/>
      <c r="G36" s="63"/>
      <c r="H36" s="85" t="s">
        <v>71</v>
      </c>
      <c r="I36" s="102"/>
    </row>
    <row r="37" spans="1:25" ht="20.100000000000001" customHeight="1" x14ac:dyDescent="0.3">
      <c r="A37" s="62"/>
      <c r="B37" s="68"/>
      <c r="C37" s="87" t="s">
        <v>72</v>
      </c>
      <c r="D37" s="87"/>
      <c r="E37" s="87"/>
      <c r="F37" s="69"/>
      <c r="G37" s="63"/>
      <c r="H37" s="85" t="s">
        <v>73</v>
      </c>
      <c r="I37" s="102"/>
    </row>
    <row r="38" spans="1:25" ht="20.100000000000001" customHeight="1" x14ac:dyDescent="0.3">
      <c r="A38" s="62"/>
      <c r="B38" s="87" t="s">
        <v>74</v>
      </c>
      <c r="C38" s="87"/>
      <c r="D38" s="87"/>
      <c r="E38" s="87"/>
      <c r="F38" s="69" t="s">
        <v>74</v>
      </c>
      <c r="G38" s="63"/>
      <c r="H38" s="86" t="s">
        <v>75</v>
      </c>
      <c r="I38" s="102"/>
    </row>
    <row r="39" spans="1:25" ht="12" customHeight="1" x14ac:dyDescent="0.3">
      <c r="E39" s="9"/>
      <c r="F39" s="25"/>
      <c r="G39" s="10"/>
      <c r="H39" s="60"/>
      <c r="I39" s="60"/>
    </row>
    <row r="40" spans="1:25" ht="12" customHeight="1" x14ac:dyDescent="0.3">
      <c r="H40" s="60"/>
      <c r="I40" s="60"/>
    </row>
    <row r="41" spans="1:25" ht="12" customHeight="1" x14ac:dyDescent="0.3">
      <c r="H41" s="60"/>
      <c r="I41" s="60"/>
    </row>
    <row r="42" spans="1:25" ht="12" customHeight="1" x14ac:dyDescent="0.3">
      <c r="H42" s="60"/>
      <c r="I42" s="60"/>
    </row>
    <row r="43" spans="1:25" ht="12" customHeight="1" x14ac:dyDescent="0.3">
      <c r="H43" s="60"/>
    </row>
    <row r="44" spans="1:25" ht="12" customHeight="1" x14ac:dyDescent="0.3">
      <c r="H44" s="60"/>
    </row>
    <row r="45" spans="1:25" ht="12" customHeight="1" x14ac:dyDescent="0.3">
      <c r="H45" s="60"/>
    </row>
    <row r="46" spans="1:25" ht="12" customHeight="1" x14ac:dyDescent="0.3">
      <c r="H46" s="60"/>
    </row>
    <row r="47" spans="1:25" ht="12" customHeight="1" x14ac:dyDescent="0.3">
      <c r="H47" s="60"/>
    </row>
    <row r="48" spans="1:25" ht="12" customHeight="1" x14ac:dyDescent="0.3">
      <c r="H48" s="60"/>
    </row>
    <row r="49" spans="8:8" ht="12" customHeight="1" x14ac:dyDescent="0.3">
      <c r="H49" s="60"/>
    </row>
    <row r="50" spans="8:8" ht="12" customHeight="1" x14ac:dyDescent="0.3">
      <c r="H50" s="60"/>
    </row>
    <row r="51" spans="8:8" ht="12" customHeight="1" x14ac:dyDescent="0.3">
      <c r="H51" s="60"/>
    </row>
  </sheetData>
  <mergeCells count="18">
    <mergeCell ref="A1:I2"/>
    <mergeCell ref="A4:F4"/>
    <mergeCell ref="A5:B27"/>
    <mergeCell ref="C5:C8"/>
    <mergeCell ref="C9:C11"/>
    <mergeCell ref="C12:C27"/>
    <mergeCell ref="C36:E36"/>
    <mergeCell ref="K12:L12"/>
    <mergeCell ref="A28:F28"/>
    <mergeCell ref="B29:E29"/>
    <mergeCell ref="B30:E30"/>
    <mergeCell ref="B31:E31"/>
    <mergeCell ref="B32:E32"/>
    <mergeCell ref="B33:E33"/>
    <mergeCell ref="B34:E34"/>
    <mergeCell ref="B35:E35"/>
    <mergeCell ref="C37:E37"/>
    <mergeCell ref="B38:E38"/>
  </mergeCells>
  <phoneticPr fontId="3" type="noConversion"/>
  <conditionalFormatting sqref="K19">
    <cfRule type="expression" dxfId="11" priority="15" stopIfTrue="1">
      <formula>$G$38&gt;=300000000</formula>
    </cfRule>
  </conditionalFormatting>
  <conditionalFormatting sqref="K20">
    <cfRule type="expression" priority="7" stopIfTrue="1">
      <formula>($G$38)=""</formula>
    </cfRule>
    <cfRule type="expression" priority="8" stopIfTrue="1">
      <formula>($G$38)=0</formula>
    </cfRule>
    <cfRule type="expression" priority="11" stopIfTrue="1">
      <formula>($G$38)&gt;40000000</formula>
    </cfRule>
    <cfRule type="expression" dxfId="10" priority="14" stopIfTrue="1">
      <formula>($G$38)&lt;=40000000</formula>
    </cfRule>
  </conditionalFormatting>
  <conditionalFormatting sqref="G39">
    <cfRule type="cellIs" dxfId="9" priority="13" stopIfTrue="1" operator="equal">
      <formula>0</formula>
    </cfRule>
  </conditionalFormatting>
  <conditionalFormatting sqref="K23:K24">
    <cfRule type="expression" priority="10" stopIfTrue="1">
      <formula>($G$38)&lt;5000000000</formula>
    </cfRule>
    <cfRule type="expression" dxfId="8" priority="12" stopIfTrue="1">
      <formula>($G$38)&gt;=5000000000</formula>
    </cfRule>
  </conditionalFormatting>
  <conditionalFormatting sqref="G5:G38">
    <cfRule type="cellIs" dxfId="7" priority="9" stopIfTrue="1" operator="equal">
      <formula>0</formula>
    </cfRule>
  </conditionalFormatting>
  <conditionalFormatting sqref="N18:S18">
    <cfRule type="expression" dxfId="6" priority="6" stopIfTrue="1">
      <formula>$P$15=56</formula>
    </cfRule>
  </conditionalFormatting>
  <conditionalFormatting sqref="N19:S19">
    <cfRule type="expression" dxfId="5" priority="5" stopIfTrue="1">
      <formula>$P$15=62</formula>
    </cfRule>
  </conditionalFormatting>
  <conditionalFormatting sqref="N20:S20">
    <cfRule type="expression" dxfId="4" priority="4" stopIfTrue="1">
      <formula>$P$15=86</formula>
    </cfRule>
  </conditionalFormatting>
  <conditionalFormatting sqref="N21:S21">
    <cfRule type="expression" dxfId="3" priority="3" stopIfTrue="1">
      <formula>$P$15=306</formula>
    </cfRule>
  </conditionalFormatting>
  <conditionalFormatting sqref="N22:S22">
    <cfRule type="expression" dxfId="2" priority="2" stopIfTrue="1">
      <formula>$P$15=312</formula>
    </cfRule>
  </conditionalFormatting>
  <conditionalFormatting sqref="N23:S23">
    <cfRule type="expression" dxfId="1" priority="1" stopIfTrue="1">
      <formula>$P$15=336</formula>
    </cfRule>
  </conditionalFormatting>
  <pageMargins left="0.74803149606299213" right="0.35433070866141736" top="0.39370078740157483" bottom="0.43307086614173229" header="0.31496062992125984" footer="0.27559055118110237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00"/>
  <sheetViews>
    <sheetView topLeftCell="B1" zoomScaleNormal="100" workbookViewId="0">
      <pane ySplit="4" topLeftCell="A5" activePane="bottomLeft" state="frozen"/>
      <selection activeCell="B1" sqref="B1"/>
      <selection pane="bottomLeft" activeCell="B9" sqref="B9"/>
    </sheetView>
  </sheetViews>
  <sheetFormatPr defaultRowHeight="29.45" customHeight="1" x14ac:dyDescent="0.3"/>
  <cols>
    <col min="1" max="1" width="0" style="70" hidden="1" customWidth="1"/>
    <col min="2" max="2" width="38.625" style="70" customWidth="1"/>
    <col min="3" max="3" width="5.5" style="70" hidden="1" customWidth="1"/>
    <col min="4" max="5" width="5" style="70" customWidth="1"/>
    <col min="6" max="13" width="19" style="70" customWidth="1"/>
    <col min="14" max="14" width="10.25" style="70" customWidth="1"/>
    <col min="15" max="16384" width="9" style="70"/>
  </cols>
  <sheetData>
    <row r="1" spans="2:15" ht="29.45" customHeight="1" x14ac:dyDescent="0.3">
      <c r="B1" s="96" t="s">
        <v>76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</row>
    <row r="2" spans="2:15" ht="29.45" customHeight="1" x14ac:dyDescent="0.3">
      <c r="B2" s="97" t="s">
        <v>77</v>
      </c>
      <c r="C2" s="97"/>
      <c r="D2" s="97"/>
      <c r="E2" s="97"/>
      <c r="F2" s="97"/>
      <c r="G2" s="97"/>
      <c r="H2" s="97"/>
      <c r="I2" s="97"/>
      <c r="J2" s="97"/>
      <c r="K2" s="71"/>
      <c r="L2" s="71"/>
      <c r="M2" s="71"/>
      <c r="N2" s="71"/>
    </row>
    <row r="3" spans="2:15" ht="29.45" customHeight="1" x14ac:dyDescent="0.3">
      <c r="B3" s="94" t="s">
        <v>78</v>
      </c>
      <c r="C3" s="94" t="s">
        <v>79</v>
      </c>
      <c r="D3" s="94" t="s">
        <v>80</v>
      </c>
      <c r="E3" s="94" t="s">
        <v>81</v>
      </c>
      <c r="F3" s="98" t="s">
        <v>82</v>
      </c>
      <c r="G3" s="99"/>
      <c r="H3" s="98" t="s">
        <v>83</v>
      </c>
      <c r="I3" s="99"/>
      <c r="J3" s="98" t="s">
        <v>84</v>
      </c>
      <c r="K3" s="99"/>
      <c r="L3" s="98" t="s">
        <v>85</v>
      </c>
      <c r="M3" s="99"/>
      <c r="N3" s="94" t="s">
        <v>86</v>
      </c>
    </row>
    <row r="4" spans="2:15" ht="29.45" customHeight="1" x14ac:dyDescent="0.3">
      <c r="B4" s="95"/>
      <c r="C4" s="95"/>
      <c r="D4" s="95"/>
      <c r="E4" s="95"/>
      <c r="F4" s="72" t="s">
        <v>87</v>
      </c>
      <c r="G4" s="72" t="s">
        <v>88</v>
      </c>
      <c r="H4" s="72" t="s">
        <v>87</v>
      </c>
      <c r="I4" s="72" t="s">
        <v>88</v>
      </c>
      <c r="J4" s="72" t="s">
        <v>87</v>
      </c>
      <c r="K4" s="72" t="s">
        <v>88</v>
      </c>
      <c r="L4" s="72" t="s">
        <v>87</v>
      </c>
      <c r="M4" s="72" t="s">
        <v>88</v>
      </c>
      <c r="N4" s="95"/>
    </row>
    <row r="5" spans="2:15" ht="29.45" customHeight="1" x14ac:dyDescent="0.3">
      <c r="B5" s="73" t="s">
        <v>89</v>
      </c>
      <c r="C5" s="74"/>
      <c r="D5" s="74"/>
      <c r="E5" s="74"/>
      <c r="F5" s="75"/>
      <c r="G5" s="75"/>
      <c r="H5" s="75"/>
      <c r="I5" s="75"/>
      <c r="J5" s="75"/>
      <c r="K5" s="75"/>
      <c r="L5" s="75"/>
      <c r="M5" s="75"/>
      <c r="N5" s="74"/>
    </row>
    <row r="6" spans="2:15" ht="29.45" customHeight="1" x14ac:dyDescent="0.3">
      <c r="B6" s="76" t="s">
        <v>90</v>
      </c>
      <c r="C6" s="77"/>
      <c r="D6" s="76"/>
      <c r="E6" s="77"/>
      <c r="F6" s="78"/>
      <c r="G6" s="78"/>
      <c r="H6" s="78"/>
      <c r="I6" s="78"/>
      <c r="J6" s="78"/>
      <c r="K6" s="78"/>
      <c r="L6" s="78"/>
      <c r="M6" s="78"/>
      <c r="N6" s="79"/>
      <c r="O6" s="80"/>
    </row>
    <row r="7" spans="2:15" ht="29.45" customHeight="1" x14ac:dyDescent="0.3">
      <c r="B7" s="76" t="s">
        <v>91</v>
      </c>
      <c r="C7" s="77"/>
      <c r="D7" s="76"/>
      <c r="E7" s="77"/>
      <c r="F7" s="78"/>
      <c r="G7" s="78"/>
      <c r="H7" s="78"/>
      <c r="I7" s="78"/>
      <c r="J7" s="78"/>
      <c r="K7" s="78"/>
      <c r="L7" s="78"/>
      <c r="M7" s="78"/>
      <c r="N7" s="79"/>
      <c r="O7" s="80"/>
    </row>
    <row r="8" spans="2:15" ht="29.45" customHeight="1" x14ac:dyDescent="0.3">
      <c r="B8" s="76" t="s">
        <v>92</v>
      </c>
      <c r="C8" s="77"/>
      <c r="D8" s="76"/>
      <c r="E8" s="77"/>
      <c r="F8" s="78"/>
      <c r="G8" s="78"/>
      <c r="H8" s="78"/>
      <c r="I8" s="78"/>
      <c r="J8" s="78"/>
      <c r="K8" s="78"/>
      <c r="L8" s="78"/>
      <c r="M8" s="78"/>
      <c r="N8" s="79"/>
      <c r="O8" s="80"/>
    </row>
    <row r="9" spans="2:15" ht="29.45" customHeight="1" x14ac:dyDescent="0.3">
      <c r="B9" s="76" t="s">
        <v>93</v>
      </c>
      <c r="C9" s="77"/>
      <c r="D9" s="76"/>
      <c r="E9" s="77"/>
      <c r="F9" s="78"/>
      <c r="G9" s="78"/>
      <c r="H9" s="78"/>
      <c r="I9" s="78"/>
      <c r="J9" s="78"/>
      <c r="K9" s="78"/>
      <c r="L9" s="78"/>
      <c r="M9" s="78"/>
      <c r="N9" s="79"/>
      <c r="O9" s="80"/>
    </row>
    <row r="10" spans="2:15" ht="29.45" customHeight="1" x14ac:dyDescent="0.3">
      <c r="B10" s="76" t="s">
        <v>94</v>
      </c>
      <c r="C10" s="77"/>
      <c r="D10" s="76"/>
      <c r="E10" s="77"/>
      <c r="F10" s="78"/>
      <c r="G10" s="78"/>
      <c r="H10" s="78"/>
      <c r="I10" s="78"/>
      <c r="J10" s="78"/>
      <c r="K10" s="78"/>
      <c r="L10" s="78"/>
      <c r="M10" s="78"/>
      <c r="N10" s="79"/>
      <c r="O10" s="80"/>
    </row>
    <row r="11" spans="2:15" ht="29.45" customHeight="1" x14ac:dyDescent="0.3">
      <c r="B11" s="76" t="s">
        <v>95</v>
      </c>
      <c r="C11" s="77"/>
      <c r="D11" s="76"/>
      <c r="E11" s="77"/>
      <c r="F11" s="78"/>
      <c r="G11" s="78"/>
      <c r="H11" s="78"/>
      <c r="I11" s="78"/>
      <c r="J11" s="78"/>
      <c r="K11" s="78"/>
      <c r="L11" s="78"/>
      <c r="M11" s="78"/>
      <c r="N11" s="79"/>
      <c r="O11" s="80"/>
    </row>
    <row r="12" spans="2:15" ht="29.45" customHeight="1" x14ac:dyDescent="0.3">
      <c r="B12" s="77"/>
      <c r="C12" s="77"/>
      <c r="D12" s="77"/>
      <c r="E12" s="77"/>
      <c r="F12" s="78"/>
      <c r="G12" s="78"/>
      <c r="H12" s="78"/>
      <c r="I12" s="78"/>
      <c r="J12" s="78"/>
      <c r="K12" s="78"/>
      <c r="L12" s="78"/>
      <c r="M12" s="78"/>
      <c r="N12" s="79" t="str">
        <f t="shared" ref="N12:N27" si="0">IF(P12="S","",IF(O12="","",M12/$M$6))</f>
        <v/>
      </c>
    </row>
    <row r="13" spans="2:15" ht="29.45" customHeight="1" x14ac:dyDescent="0.3">
      <c r="B13" s="77"/>
      <c r="C13" s="77"/>
      <c r="D13" s="77"/>
      <c r="E13" s="77"/>
      <c r="F13" s="78"/>
      <c r="G13" s="78"/>
      <c r="H13" s="78"/>
      <c r="I13" s="78"/>
      <c r="J13" s="78"/>
      <c r="K13" s="78"/>
      <c r="L13" s="78"/>
      <c r="M13" s="78"/>
      <c r="N13" s="79" t="str">
        <f t="shared" si="0"/>
        <v/>
      </c>
    </row>
    <row r="14" spans="2:15" ht="29.45" customHeight="1" x14ac:dyDescent="0.3">
      <c r="B14" s="77"/>
      <c r="C14" s="77"/>
      <c r="D14" s="77"/>
      <c r="E14" s="77"/>
      <c r="F14" s="78"/>
      <c r="G14" s="78"/>
      <c r="H14" s="78"/>
      <c r="I14" s="78"/>
      <c r="J14" s="78"/>
      <c r="K14" s="78"/>
      <c r="L14" s="78"/>
      <c r="M14" s="78"/>
      <c r="N14" s="79" t="str">
        <f t="shared" si="0"/>
        <v/>
      </c>
    </row>
    <row r="15" spans="2:15" ht="29.45" customHeight="1" x14ac:dyDescent="0.3">
      <c r="B15" s="77"/>
      <c r="C15" s="77"/>
      <c r="D15" s="77"/>
      <c r="E15" s="77"/>
      <c r="F15" s="78"/>
      <c r="G15" s="78"/>
      <c r="H15" s="78"/>
      <c r="I15" s="78"/>
      <c r="J15" s="78"/>
      <c r="K15" s="78"/>
      <c r="L15" s="78"/>
      <c r="M15" s="78"/>
      <c r="N15" s="79" t="str">
        <f t="shared" si="0"/>
        <v/>
      </c>
    </row>
    <row r="16" spans="2:15" ht="29.45" customHeight="1" x14ac:dyDescent="0.3">
      <c r="B16" s="77"/>
      <c r="C16" s="77"/>
      <c r="D16" s="77"/>
      <c r="E16" s="77"/>
      <c r="F16" s="78"/>
      <c r="G16" s="78"/>
      <c r="H16" s="78"/>
      <c r="I16" s="78"/>
      <c r="J16" s="78"/>
      <c r="K16" s="78"/>
      <c r="L16" s="78"/>
      <c r="M16" s="78"/>
      <c r="N16" s="79" t="str">
        <f t="shared" si="0"/>
        <v/>
      </c>
    </row>
    <row r="17" spans="1:15" ht="29.45" customHeight="1" x14ac:dyDescent="0.3">
      <c r="B17" s="77"/>
      <c r="C17" s="77"/>
      <c r="D17" s="77"/>
      <c r="E17" s="77"/>
      <c r="F17" s="78"/>
      <c r="G17" s="78"/>
      <c r="H17" s="78"/>
      <c r="I17" s="78"/>
      <c r="J17" s="78"/>
      <c r="K17" s="78"/>
      <c r="L17" s="78"/>
      <c r="M17" s="78"/>
      <c r="N17" s="79" t="str">
        <f t="shared" si="0"/>
        <v/>
      </c>
    </row>
    <row r="18" spans="1:15" ht="29.45" customHeight="1" x14ac:dyDescent="0.3">
      <c r="B18" s="77"/>
      <c r="C18" s="77"/>
      <c r="D18" s="77"/>
      <c r="E18" s="77"/>
      <c r="F18" s="78"/>
      <c r="G18" s="78"/>
      <c r="H18" s="78"/>
      <c r="I18" s="78"/>
      <c r="J18" s="78"/>
      <c r="K18" s="78"/>
      <c r="L18" s="78"/>
      <c r="M18" s="78"/>
      <c r="N18" s="79" t="str">
        <f t="shared" si="0"/>
        <v/>
      </c>
    </row>
    <row r="19" spans="1:15" ht="29.45" customHeight="1" x14ac:dyDescent="0.3">
      <c r="B19" s="77"/>
      <c r="C19" s="77"/>
      <c r="D19" s="77"/>
      <c r="E19" s="77"/>
      <c r="F19" s="78"/>
      <c r="G19" s="78"/>
      <c r="H19" s="78"/>
      <c r="I19" s="78"/>
      <c r="J19" s="78"/>
      <c r="K19" s="78"/>
      <c r="L19" s="78"/>
      <c r="M19" s="78"/>
      <c r="N19" s="79" t="str">
        <f t="shared" si="0"/>
        <v/>
      </c>
    </row>
    <row r="20" spans="1:15" ht="29.45" customHeight="1" x14ac:dyDescent="0.3">
      <c r="B20" s="77"/>
      <c r="C20" s="77"/>
      <c r="D20" s="77"/>
      <c r="E20" s="77"/>
      <c r="F20" s="78"/>
      <c r="G20" s="78"/>
      <c r="H20" s="78"/>
      <c r="I20" s="78"/>
      <c r="J20" s="78"/>
      <c r="K20" s="78"/>
      <c r="L20" s="78"/>
      <c r="M20" s="78"/>
      <c r="N20" s="79" t="str">
        <f t="shared" si="0"/>
        <v/>
      </c>
    </row>
    <row r="21" spans="1:15" ht="29.45" customHeight="1" x14ac:dyDescent="0.3">
      <c r="B21" s="77"/>
      <c r="C21" s="77"/>
      <c r="D21" s="77"/>
      <c r="E21" s="77"/>
      <c r="F21" s="78"/>
      <c r="G21" s="78"/>
      <c r="H21" s="78"/>
      <c r="I21" s="78"/>
      <c r="J21" s="78"/>
      <c r="K21" s="78"/>
      <c r="L21" s="78"/>
      <c r="M21" s="78"/>
      <c r="N21" s="79" t="str">
        <f t="shared" si="0"/>
        <v/>
      </c>
    </row>
    <row r="22" spans="1:15" ht="29.45" customHeight="1" x14ac:dyDescent="0.3">
      <c r="B22" s="77"/>
      <c r="C22" s="77"/>
      <c r="D22" s="77"/>
      <c r="E22" s="77"/>
      <c r="F22" s="78"/>
      <c r="G22" s="78"/>
      <c r="H22" s="78"/>
      <c r="I22" s="78"/>
      <c r="J22" s="78"/>
      <c r="K22" s="78"/>
      <c r="L22" s="78"/>
      <c r="M22" s="78"/>
      <c r="N22" s="79" t="str">
        <f t="shared" si="0"/>
        <v/>
      </c>
    </row>
    <row r="23" spans="1:15" ht="29.45" customHeight="1" x14ac:dyDescent="0.3">
      <c r="B23" s="77"/>
      <c r="C23" s="77"/>
      <c r="D23" s="77"/>
      <c r="E23" s="77"/>
      <c r="F23" s="78"/>
      <c r="G23" s="78"/>
      <c r="H23" s="78"/>
      <c r="I23" s="78"/>
      <c r="J23" s="78"/>
      <c r="K23" s="78"/>
      <c r="L23" s="78"/>
      <c r="M23" s="78"/>
      <c r="N23" s="79" t="str">
        <f t="shared" si="0"/>
        <v/>
      </c>
    </row>
    <row r="24" spans="1:15" ht="29.45" customHeight="1" x14ac:dyDescent="0.3">
      <c r="B24" s="77"/>
      <c r="C24" s="77"/>
      <c r="D24" s="77"/>
      <c r="E24" s="77"/>
      <c r="F24" s="78"/>
      <c r="G24" s="78"/>
      <c r="H24" s="78"/>
      <c r="I24" s="78"/>
      <c r="J24" s="78"/>
      <c r="K24" s="78"/>
      <c r="L24" s="78"/>
      <c r="M24" s="78"/>
      <c r="N24" s="79" t="str">
        <f t="shared" si="0"/>
        <v/>
      </c>
    </row>
    <row r="25" spans="1:15" ht="29.45" customHeight="1" x14ac:dyDescent="0.3">
      <c r="B25" s="77"/>
      <c r="C25" s="77"/>
      <c r="D25" s="77"/>
      <c r="E25" s="77"/>
      <c r="F25" s="78"/>
      <c r="G25" s="78"/>
      <c r="H25" s="78"/>
      <c r="I25" s="78"/>
      <c r="J25" s="78"/>
      <c r="K25" s="78"/>
      <c r="L25" s="78"/>
      <c r="M25" s="78"/>
      <c r="N25" s="79" t="str">
        <f t="shared" si="0"/>
        <v/>
      </c>
    </row>
    <row r="26" spans="1:15" ht="29.45" customHeight="1" x14ac:dyDescent="0.3">
      <c r="B26" s="77"/>
      <c r="C26" s="77"/>
      <c r="D26" s="77"/>
      <c r="E26" s="77"/>
      <c r="F26" s="78"/>
      <c r="G26" s="78"/>
      <c r="H26" s="78"/>
      <c r="I26" s="78"/>
      <c r="J26" s="78"/>
      <c r="K26" s="78"/>
      <c r="L26" s="78"/>
      <c r="M26" s="78"/>
      <c r="N26" s="79" t="str">
        <f t="shared" si="0"/>
        <v/>
      </c>
    </row>
    <row r="27" spans="1:15" ht="29.45" customHeight="1" x14ac:dyDescent="0.3">
      <c r="A27" s="80" t="s">
        <v>96</v>
      </c>
      <c r="B27" s="81" t="s">
        <v>97</v>
      </c>
      <c r="C27" s="77"/>
      <c r="D27" s="77"/>
      <c r="E27" s="77"/>
      <c r="F27" s="78"/>
      <c r="G27" s="78">
        <f>SUMIF(P5:P26,"=S",G5:G26)</f>
        <v>0</v>
      </c>
      <c r="H27" s="78"/>
      <c r="I27" s="78">
        <f>SUMIF(P5:P26,"=S",I5:I26)</f>
        <v>0</v>
      </c>
      <c r="J27" s="78"/>
      <c r="K27" s="78">
        <f>SUMIF(P5:P26,"=S",K5:K26)</f>
        <v>0</v>
      </c>
      <c r="L27" s="78"/>
      <c r="M27" s="78">
        <f>SUMIF(P5:P26,"=S",M5:M26)</f>
        <v>0</v>
      </c>
      <c r="N27" s="79" t="e">
        <f t="shared" si="0"/>
        <v>#DIV/0!</v>
      </c>
      <c r="O27" s="80" t="s">
        <v>96</v>
      </c>
    </row>
    <row r="28" spans="1:15" ht="29.45" customHeight="1" x14ac:dyDescent="0.3">
      <c r="N28" s="82"/>
    </row>
    <row r="29" spans="1:15" ht="29.45" customHeight="1" x14ac:dyDescent="0.3">
      <c r="N29" s="82"/>
    </row>
    <row r="30" spans="1:15" ht="29.45" customHeight="1" x14ac:dyDescent="0.3">
      <c r="N30" s="82"/>
    </row>
    <row r="31" spans="1:15" ht="29.45" customHeight="1" x14ac:dyDescent="0.3">
      <c r="N31" s="82"/>
    </row>
    <row r="32" spans="1:15" ht="29.45" customHeight="1" x14ac:dyDescent="0.3">
      <c r="N32" s="82"/>
    </row>
    <row r="33" spans="14:14" ht="29.45" customHeight="1" x14ac:dyDescent="0.3">
      <c r="N33" s="82"/>
    </row>
    <row r="34" spans="14:14" ht="29.45" customHeight="1" x14ac:dyDescent="0.3">
      <c r="N34" s="82"/>
    </row>
    <row r="35" spans="14:14" ht="29.45" customHeight="1" x14ac:dyDescent="0.3">
      <c r="N35" s="82"/>
    </row>
    <row r="36" spans="14:14" ht="29.45" customHeight="1" x14ac:dyDescent="0.3">
      <c r="N36" s="82"/>
    </row>
    <row r="37" spans="14:14" ht="29.45" customHeight="1" x14ac:dyDescent="0.3">
      <c r="N37" s="82"/>
    </row>
    <row r="38" spans="14:14" ht="29.45" customHeight="1" x14ac:dyDescent="0.3">
      <c r="N38" s="82"/>
    </row>
    <row r="39" spans="14:14" ht="29.45" customHeight="1" x14ac:dyDescent="0.3">
      <c r="N39" s="82"/>
    </row>
    <row r="40" spans="14:14" ht="29.45" customHeight="1" x14ac:dyDescent="0.3">
      <c r="N40" s="82"/>
    </row>
    <row r="41" spans="14:14" ht="29.45" customHeight="1" x14ac:dyDescent="0.3">
      <c r="N41" s="82"/>
    </row>
    <row r="42" spans="14:14" ht="29.45" customHeight="1" x14ac:dyDescent="0.3">
      <c r="N42" s="82"/>
    </row>
    <row r="43" spans="14:14" ht="29.45" customHeight="1" x14ac:dyDescent="0.3">
      <c r="N43" s="82"/>
    </row>
    <row r="44" spans="14:14" ht="29.45" customHeight="1" x14ac:dyDescent="0.3">
      <c r="N44" s="82"/>
    </row>
    <row r="45" spans="14:14" ht="29.45" customHeight="1" x14ac:dyDescent="0.3">
      <c r="N45" s="82"/>
    </row>
    <row r="46" spans="14:14" ht="29.45" customHeight="1" x14ac:dyDescent="0.3">
      <c r="N46" s="82"/>
    </row>
    <row r="47" spans="14:14" ht="29.45" customHeight="1" x14ac:dyDescent="0.3">
      <c r="N47" s="82"/>
    </row>
    <row r="48" spans="14:14" ht="29.45" customHeight="1" x14ac:dyDescent="0.3">
      <c r="N48" s="82"/>
    </row>
    <row r="49" spans="14:14" ht="29.45" customHeight="1" x14ac:dyDescent="0.3">
      <c r="N49" s="82"/>
    </row>
    <row r="50" spans="14:14" ht="29.45" customHeight="1" x14ac:dyDescent="0.3">
      <c r="N50" s="82"/>
    </row>
    <row r="51" spans="14:14" ht="29.45" customHeight="1" x14ac:dyDescent="0.3">
      <c r="N51" s="82"/>
    </row>
    <row r="52" spans="14:14" ht="29.45" customHeight="1" x14ac:dyDescent="0.3">
      <c r="N52" s="82"/>
    </row>
    <row r="53" spans="14:14" ht="29.45" customHeight="1" x14ac:dyDescent="0.3">
      <c r="N53" s="82"/>
    </row>
    <row r="54" spans="14:14" ht="29.45" customHeight="1" x14ac:dyDescent="0.3">
      <c r="N54" s="82"/>
    </row>
    <row r="55" spans="14:14" ht="29.45" customHeight="1" x14ac:dyDescent="0.3">
      <c r="N55" s="82"/>
    </row>
    <row r="56" spans="14:14" ht="29.45" customHeight="1" x14ac:dyDescent="0.3">
      <c r="N56" s="82"/>
    </row>
    <row r="57" spans="14:14" ht="29.45" customHeight="1" x14ac:dyDescent="0.3">
      <c r="N57" s="82"/>
    </row>
    <row r="58" spans="14:14" ht="29.45" customHeight="1" x14ac:dyDescent="0.3">
      <c r="N58" s="82"/>
    </row>
    <row r="59" spans="14:14" ht="29.45" customHeight="1" x14ac:dyDescent="0.3">
      <c r="N59" s="82"/>
    </row>
    <row r="60" spans="14:14" ht="29.45" customHeight="1" x14ac:dyDescent="0.3">
      <c r="N60" s="82"/>
    </row>
    <row r="61" spans="14:14" ht="29.45" customHeight="1" x14ac:dyDescent="0.3">
      <c r="N61" s="82"/>
    </row>
    <row r="62" spans="14:14" ht="29.45" customHeight="1" x14ac:dyDescent="0.3">
      <c r="N62" s="82"/>
    </row>
    <row r="63" spans="14:14" ht="29.45" customHeight="1" x14ac:dyDescent="0.3">
      <c r="N63" s="82"/>
    </row>
    <row r="64" spans="14:14" ht="29.45" customHeight="1" x14ac:dyDescent="0.3">
      <c r="N64" s="82"/>
    </row>
    <row r="65" spans="14:14" ht="29.45" customHeight="1" x14ac:dyDescent="0.3">
      <c r="N65" s="82"/>
    </row>
    <row r="66" spans="14:14" ht="29.45" customHeight="1" x14ac:dyDescent="0.3">
      <c r="N66" s="82"/>
    </row>
    <row r="67" spans="14:14" ht="29.45" customHeight="1" x14ac:dyDescent="0.3">
      <c r="N67" s="82"/>
    </row>
    <row r="68" spans="14:14" ht="29.45" customHeight="1" x14ac:dyDescent="0.3">
      <c r="N68" s="82"/>
    </row>
    <row r="69" spans="14:14" ht="29.45" customHeight="1" x14ac:dyDescent="0.3">
      <c r="N69" s="82"/>
    </row>
    <row r="70" spans="14:14" ht="29.45" customHeight="1" x14ac:dyDescent="0.3">
      <c r="N70" s="82"/>
    </row>
    <row r="71" spans="14:14" ht="29.45" customHeight="1" x14ac:dyDescent="0.3">
      <c r="N71" s="82"/>
    </row>
    <row r="72" spans="14:14" ht="29.45" customHeight="1" x14ac:dyDescent="0.3">
      <c r="N72" s="82"/>
    </row>
    <row r="73" spans="14:14" ht="29.45" customHeight="1" x14ac:dyDescent="0.3">
      <c r="N73" s="82"/>
    </row>
    <row r="74" spans="14:14" ht="29.45" customHeight="1" x14ac:dyDescent="0.3">
      <c r="N74" s="82"/>
    </row>
    <row r="75" spans="14:14" ht="29.45" customHeight="1" x14ac:dyDescent="0.3">
      <c r="N75" s="82"/>
    </row>
    <row r="76" spans="14:14" ht="29.45" customHeight="1" x14ac:dyDescent="0.3">
      <c r="N76" s="82"/>
    </row>
    <row r="77" spans="14:14" ht="29.45" customHeight="1" x14ac:dyDescent="0.3">
      <c r="N77" s="82"/>
    </row>
    <row r="78" spans="14:14" ht="29.45" customHeight="1" x14ac:dyDescent="0.3">
      <c r="N78" s="82"/>
    </row>
    <row r="79" spans="14:14" ht="29.45" customHeight="1" x14ac:dyDescent="0.3">
      <c r="N79" s="82"/>
    </row>
    <row r="80" spans="14:14" ht="29.45" customHeight="1" x14ac:dyDescent="0.3">
      <c r="N80" s="82"/>
    </row>
    <row r="81" spans="14:14" ht="29.45" customHeight="1" x14ac:dyDescent="0.3">
      <c r="N81" s="82"/>
    </row>
    <row r="82" spans="14:14" ht="29.45" customHeight="1" x14ac:dyDescent="0.3">
      <c r="N82" s="82"/>
    </row>
    <row r="83" spans="14:14" ht="29.45" customHeight="1" x14ac:dyDescent="0.3">
      <c r="N83" s="82"/>
    </row>
    <row r="84" spans="14:14" ht="29.45" customHeight="1" x14ac:dyDescent="0.3">
      <c r="N84" s="82"/>
    </row>
    <row r="85" spans="14:14" ht="29.45" customHeight="1" x14ac:dyDescent="0.3">
      <c r="N85" s="82"/>
    </row>
    <row r="86" spans="14:14" ht="29.45" customHeight="1" x14ac:dyDescent="0.3">
      <c r="N86" s="82"/>
    </row>
    <row r="87" spans="14:14" ht="29.45" customHeight="1" x14ac:dyDescent="0.3">
      <c r="N87" s="82"/>
    </row>
    <row r="88" spans="14:14" ht="29.45" customHeight="1" x14ac:dyDescent="0.3">
      <c r="N88" s="82"/>
    </row>
    <row r="89" spans="14:14" ht="29.45" customHeight="1" x14ac:dyDescent="0.3">
      <c r="N89" s="82"/>
    </row>
    <row r="90" spans="14:14" ht="29.45" customHeight="1" x14ac:dyDescent="0.3">
      <c r="N90" s="82"/>
    </row>
    <row r="91" spans="14:14" ht="29.45" customHeight="1" x14ac:dyDescent="0.3">
      <c r="N91" s="82"/>
    </row>
    <row r="92" spans="14:14" ht="29.45" customHeight="1" x14ac:dyDescent="0.3">
      <c r="N92" s="82"/>
    </row>
    <row r="93" spans="14:14" ht="29.45" customHeight="1" x14ac:dyDescent="0.3">
      <c r="N93" s="82"/>
    </row>
    <row r="94" spans="14:14" ht="29.45" customHeight="1" x14ac:dyDescent="0.3">
      <c r="N94" s="82"/>
    </row>
    <row r="95" spans="14:14" ht="29.45" customHeight="1" x14ac:dyDescent="0.3">
      <c r="N95" s="82"/>
    </row>
    <row r="96" spans="14:14" ht="29.45" customHeight="1" x14ac:dyDescent="0.3">
      <c r="N96" s="82"/>
    </row>
    <row r="97" spans="14:14" ht="29.45" customHeight="1" x14ac:dyDescent="0.3">
      <c r="N97" s="82"/>
    </row>
    <row r="98" spans="14:14" ht="29.45" customHeight="1" x14ac:dyDescent="0.3">
      <c r="N98" s="82"/>
    </row>
    <row r="99" spans="14:14" ht="29.45" customHeight="1" x14ac:dyDescent="0.3">
      <c r="N99" s="82"/>
    </row>
    <row r="100" spans="14:14" ht="29.45" customHeight="1" x14ac:dyDescent="0.3">
      <c r="N100" s="82"/>
    </row>
    <row r="101" spans="14:14" ht="29.45" customHeight="1" x14ac:dyDescent="0.3">
      <c r="N101" s="82"/>
    </row>
    <row r="102" spans="14:14" ht="29.45" customHeight="1" x14ac:dyDescent="0.3">
      <c r="N102" s="82"/>
    </row>
    <row r="103" spans="14:14" ht="29.45" customHeight="1" x14ac:dyDescent="0.3">
      <c r="N103" s="82"/>
    </row>
    <row r="104" spans="14:14" ht="29.45" customHeight="1" x14ac:dyDescent="0.3">
      <c r="N104" s="82"/>
    </row>
    <row r="105" spans="14:14" ht="29.45" customHeight="1" x14ac:dyDescent="0.3">
      <c r="N105" s="82"/>
    </row>
    <row r="106" spans="14:14" ht="29.45" customHeight="1" x14ac:dyDescent="0.3">
      <c r="N106" s="82"/>
    </row>
    <row r="107" spans="14:14" ht="29.45" customHeight="1" x14ac:dyDescent="0.3">
      <c r="N107" s="82"/>
    </row>
    <row r="108" spans="14:14" ht="29.45" customHeight="1" x14ac:dyDescent="0.3">
      <c r="N108" s="82"/>
    </row>
    <row r="109" spans="14:14" ht="29.45" customHeight="1" x14ac:dyDescent="0.3">
      <c r="N109" s="82"/>
    </row>
    <row r="110" spans="14:14" ht="29.45" customHeight="1" x14ac:dyDescent="0.3">
      <c r="N110" s="82"/>
    </row>
    <row r="111" spans="14:14" ht="29.45" customHeight="1" x14ac:dyDescent="0.3">
      <c r="N111" s="82"/>
    </row>
    <row r="112" spans="14:14" ht="29.45" customHeight="1" x14ac:dyDescent="0.3">
      <c r="N112" s="82"/>
    </row>
    <row r="113" spans="14:14" ht="29.45" customHeight="1" x14ac:dyDescent="0.3">
      <c r="N113" s="82"/>
    </row>
    <row r="114" spans="14:14" ht="29.45" customHeight="1" x14ac:dyDescent="0.3">
      <c r="N114" s="82"/>
    </row>
    <row r="115" spans="14:14" ht="29.45" customHeight="1" x14ac:dyDescent="0.3">
      <c r="N115" s="82"/>
    </row>
    <row r="116" spans="14:14" ht="29.45" customHeight="1" x14ac:dyDescent="0.3">
      <c r="N116" s="82"/>
    </row>
    <row r="117" spans="14:14" ht="29.45" customHeight="1" x14ac:dyDescent="0.3">
      <c r="N117" s="82"/>
    </row>
    <row r="118" spans="14:14" ht="29.45" customHeight="1" x14ac:dyDescent="0.3">
      <c r="N118" s="82"/>
    </row>
    <row r="119" spans="14:14" ht="29.45" customHeight="1" x14ac:dyDescent="0.3">
      <c r="N119" s="82"/>
    </row>
    <row r="120" spans="14:14" ht="29.45" customHeight="1" x14ac:dyDescent="0.3">
      <c r="N120" s="82"/>
    </row>
    <row r="121" spans="14:14" ht="29.45" customHeight="1" x14ac:dyDescent="0.3">
      <c r="N121" s="82"/>
    </row>
    <row r="122" spans="14:14" ht="29.45" customHeight="1" x14ac:dyDescent="0.3">
      <c r="N122" s="82"/>
    </row>
    <row r="123" spans="14:14" ht="29.45" customHeight="1" x14ac:dyDescent="0.3">
      <c r="N123" s="82"/>
    </row>
    <row r="124" spans="14:14" ht="29.45" customHeight="1" x14ac:dyDescent="0.3">
      <c r="N124" s="82"/>
    </row>
    <row r="125" spans="14:14" ht="29.45" customHeight="1" x14ac:dyDescent="0.3">
      <c r="N125" s="82"/>
    </row>
    <row r="126" spans="14:14" ht="29.45" customHeight="1" x14ac:dyDescent="0.3">
      <c r="N126" s="82"/>
    </row>
    <row r="127" spans="14:14" ht="29.45" customHeight="1" x14ac:dyDescent="0.3">
      <c r="N127" s="82"/>
    </row>
    <row r="128" spans="14:14" ht="29.45" customHeight="1" x14ac:dyDescent="0.3">
      <c r="N128" s="82"/>
    </row>
    <row r="129" spans="14:14" ht="29.45" customHeight="1" x14ac:dyDescent="0.3">
      <c r="N129" s="82"/>
    </row>
    <row r="130" spans="14:14" ht="29.45" customHeight="1" x14ac:dyDescent="0.3">
      <c r="N130" s="82"/>
    </row>
    <row r="131" spans="14:14" ht="29.45" customHeight="1" x14ac:dyDescent="0.3">
      <c r="N131" s="82"/>
    </row>
    <row r="132" spans="14:14" ht="29.45" customHeight="1" x14ac:dyDescent="0.3">
      <c r="N132" s="82"/>
    </row>
    <row r="133" spans="14:14" ht="29.45" customHeight="1" x14ac:dyDescent="0.3">
      <c r="N133" s="82"/>
    </row>
    <row r="134" spans="14:14" ht="29.45" customHeight="1" x14ac:dyDescent="0.3">
      <c r="N134" s="82"/>
    </row>
    <row r="135" spans="14:14" ht="29.45" customHeight="1" x14ac:dyDescent="0.3">
      <c r="N135" s="82"/>
    </row>
    <row r="136" spans="14:14" ht="29.45" customHeight="1" x14ac:dyDescent="0.3">
      <c r="N136" s="82"/>
    </row>
    <row r="137" spans="14:14" ht="29.45" customHeight="1" x14ac:dyDescent="0.3">
      <c r="N137" s="82"/>
    </row>
    <row r="138" spans="14:14" ht="29.45" customHeight="1" x14ac:dyDescent="0.3">
      <c r="N138" s="82"/>
    </row>
    <row r="139" spans="14:14" ht="29.45" customHeight="1" x14ac:dyDescent="0.3">
      <c r="N139" s="82"/>
    </row>
    <row r="140" spans="14:14" ht="29.45" customHeight="1" x14ac:dyDescent="0.3">
      <c r="N140" s="82"/>
    </row>
    <row r="141" spans="14:14" ht="29.45" customHeight="1" x14ac:dyDescent="0.3">
      <c r="N141" s="82"/>
    </row>
    <row r="142" spans="14:14" ht="29.45" customHeight="1" x14ac:dyDescent="0.3">
      <c r="N142" s="82"/>
    </row>
    <row r="143" spans="14:14" ht="29.45" customHeight="1" x14ac:dyDescent="0.3">
      <c r="N143" s="82"/>
    </row>
    <row r="144" spans="14:14" ht="29.45" customHeight="1" x14ac:dyDescent="0.3">
      <c r="N144" s="82"/>
    </row>
    <row r="145" spans="14:14" ht="29.45" customHeight="1" x14ac:dyDescent="0.3">
      <c r="N145" s="82"/>
    </row>
    <row r="146" spans="14:14" ht="29.45" customHeight="1" x14ac:dyDescent="0.3">
      <c r="N146" s="82"/>
    </row>
    <row r="147" spans="14:14" ht="29.45" customHeight="1" x14ac:dyDescent="0.3">
      <c r="N147" s="82"/>
    </row>
    <row r="148" spans="14:14" ht="29.45" customHeight="1" x14ac:dyDescent="0.3">
      <c r="N148" s="82"/>
    </row>
    <row r="149" spans="14:14" ht="29.45" customHeight="1" x14ac:dyDescent="0.3">
      <c r="N149" s="82"/>
    </row>
    <row r="150" spans="14:14" ht="29.45" customHeight="1" x14ac:dyDescent="0.3">
      <c r="N150" s="82"/>
    </row>
    <row r="151" spans="14:14" ht="29.45" customHeight="1" x14ac:dyDescent="0.3">
      <c r="N151" s="82"/>
    </row>
    <row r="152" spans="14:14" ht="29.45" customHeight="1" x14ac:dyDescent="0.3">
      <c r="N152" s="82"/>
    </row>
    <row r="153" spans="14:14" ht="29.45" customHeight="1" x14ac:dyDescent="0.3">
      <c r="N153" s="82"/>
    </row>
    <row r="154" spans="14:14" ht="29.45" customHeight="1" x14ac:dyDescent="0.3">
      <c r="N154" s="82"/>
    </row>
    <row r="155" spans="14:14" ht="29.45" customHeight="1" x14ac:dyDescent="0.3">
      <c r="N155" s="82"/>
    </row>
    <row r="156" spans="14:14" ht="29.45" customHeight="1" x14ac:dyDescent="0.3">
      <c r="N156" s="82"/>
    </row>
    <row r="157" spans="14:14" ht="29.45" customHeight="1" x14ac:dyDescent="0.3">
      <c r="N157" s="82"/>
    </row>
    <row r="158" spans="14:14" ht="29.45" customHeight="1" x14ac:dyDescent="0.3">
      <c r="N158" s="82"/>
    </row>
    <row r="159" spans="14:14" ht="29.45" customHeight="1" x14ac:dyDescent="0.3">
      <c r="N159" s="82"/>
    </row>
    <row r="160" spans="14:14" ht="29.45" customHeight="1" x14ac:dyDescent="0.3">
      <c r="N160" s="82"/>
    </row>
    <row r="161" spans="14:14" ht="29.45" customHeight="1" x14ac:dyDescent="0.3">
      <c r="N161" s="82"/>
    </row>
    <row r="162" spans="14:14" ht="29.45" customHeight="1" x14ac:dyDescent="0.3">
      <c r="N162" s="82"/>
    </row>
    <row r="163" spans="14:14" ht="29.45" customHeight="1" x14ac:dyDescent="0.3">
      <c r="N163" s="82"/>
    </row>
    <row r="164" spans="14:14" ht="29.45" customHeight="1" x14ac:dyDescent="0.3">
      <c r="N164" s="82"/>
    </row>
    <row r="165" spans="14:14" ht="29.45" customHeight="1" x14ac:dyDescent="0.3">
      <c r="N165" s="82"/>
    </row>
    <row r="166" spans="14:14" ht="29.45" customHeight="1" x14ac:dyDescent="0.3">
      <c r="N166" s="82"/>
    </row>
    <row r="167" spans="14:14" ht="29.45" customHeight="1" x14ac:dyDescent="0.3">
      <c r="N167" s="82"/>
    </row>
    <row r="168" spans="14:14" ht="29.45" customHeight="1" x14ac:dyDescent="0.3">
      <c r="N168" s="82"/>
    </row>
    <row r="169" spans="14:14" ht="29.45" customHeight="1" x14ac:dyDescent="0.3">
      <c r="N169" s="82"/>
    </row>
    <row r="170" spans="14:14" ht="29.45" customHeight="1" x14ac:dyDescent="0.3">
      <c r="N170" s="82"/>
    </row>
    <row r="171" spans="14:14" ht="29.45" customHeight="1" x14ac:dyDescent="0.3">
      <c r="N171" s="82"/>
    </row>
    <row r="172" spans="14:14" ht="29.45" customHeight="1" x14ac:dyDescent="0.3">
      <c r="N172" s="82"/>
    </row>
    <row r="173" spans="14:14" ht="29.45" customHeight="1" x14ac:dyDescent="0.3">
      <c r="N173" s="82"/>
    </row>
    <row r="174" spans="14:14" ht="29.45" customHeight="1" x14ac:dyDescent="0.3">
      <c r="N174" s="82"/>
    </row>
    <row r="175" spans="14:14" ht="29.45" customHeight="1" x14ac:dyDescent="0.3">
      <c r="N175" s="82"/>
    </row>
    <row r="176" spans="14:14" ht="29.45" customHeight="1" x14ac:dyDescent="0.3">
      <c r="N176" s="82"/>
    </row>
    <row r="177" spans="14:14" ht="29.45" customHeight="1" x14ac:dyDescent="0.3">
      <c r="N177" s="82"/>
    </row>
    <row r="178" spans="14:14" ht="29.45" customHeight="1" x14ac:dyDescent="0.3">
      <c r="N178" s="82"/>
    </row>
    <row r="179" spans="14:14" ht="29.45" customHeight="1" x14ac:dyDescent="0.3">
      <c r="N179" s="82"/>
    </row>
    <row r="180" spans="14:14" ht="29.45" customHeight="1" x14ac:dyDescent="0.3">
      <c r="N180" s="82"/>
    </row>
    <row r="181" spans="14:14" ht="29.45" customHeight="1" x14ac:dyDescent="0.3">
      <c r="N181" s="82"/>
    </row>
    <row r="182" spans="14:14" ht="29.45" customHeight="1" x14ac:dyDescent="0.3">
      <c r="N182" s="82"/>
    </row>
    <row r="183" spans="14:14" ht="29.45" customHeight="1" x14ac:dyDescent="0.3">
      <c r="N183" s="82"/>
    </row>
    <row r="184" spans="14:14" ht="29.45" customHeight="1" x14ac:dyDescent="0.3">
      <c r="N184" s="82"/>
    </row>
    <row r="185" spans="14:14" ht="29.45" customHeight="1" x14ac:dyDescent="0.3">
      <c r="N185" s="82"/>
    </row>
    <row r="186" spans="14:14" ht="29.45" customHeight="1" x14ac:dyDescent="0.3">
      <c r="N186" s="82"/>
    </row>
    <row r="187" spans="14:14" ht="29.45" customHeight="1" x14ac:dyDescent="0.3">
      <c r="N187" s="82"/>
    </row>
    <row r="188" spans="14:14" ht="29.45" customHeight="1" x14ac:dyDescent="0.3">
      <c r="N188" s="82"/>
    </row>
    <row r="189" spans="14:14" ht="29.45" customHeight="1" x14ac:dyDescent="0.3">
      <c r="N189" s="82"/>
    </row>
    <row r="190" spans="14:14" ht="29.45" customHeight="1" x14ac:dyDescent="0.3">
      <c r="N190" s="82"/>
    </row>
    <row r="191" spans="14:14" ht="29.45" customHeight="1" x14ac:dyDescent="0.3">
      <c r="N191" s="82"/>
    </row>
    <row r="192" spans="14:14" ht="29.45" customHeight="1" x14ac:dyDescent="0.3">
      <c r="N192" s="82"/>
    </row>
    <row r="193" spans="14:14" ht="29.45" customHeight="1" x14ac:dyDescent="0.3">
      <c r="N193" s="82"/>
    </row>
    <row r="194" spans="14:14" ht="29.45" customHeight="1" x14ac:dyDescent="0.3">
      <c r="N194" s="82"/>
    </row>
    <row r="195" spans="14:14" ht="29.45" customHeight="1" x14ac:dyDescent="0.3">
      <c r="N195" s="82"/>
    </row>
    <row r="196" spans="14:14" ht="29.45" customHeight="1" x14ac:dyDescent="0.3">
      <c r="N196" s="82"/>
    </row>
    <row r="197" spans="14:14" ht="29.45" customHeight="1" x14ac:dyDescent="0.3">
      <c r="N197" s="82"/>
    </row>
    <row r="198" spans="14:14" ht="29.45" customHeight="1" x14ac:dyDescent="0.3">
      <c r="N198" s="82"/>
    </row>
    <row r="199" spans="14:14" ht="29.45" customHeight="1" x14ac:dyDescent="0.3">
      <c r="N199" s="82"/>
    </row>
    <row r="200" spans="14:14" ht="29.45" customHeight="1" x14ac:dyDescent="0.3">
      <c r="N200" s="82"/>
    </row>
    <row r="201" spans="14:14" ht="29.45" customHeight="1" x14ac:dyDescent="0.3">
      <c r="N201" s="82"/>
    </row>
    <row r="202" spans="14:14" ht="29.45" customHeight="1" x14ac:dyDescent="0.3">
      <c r="N202" s="82"/>
    </row>
    <row r="203" spans="14:14" ht="29.45" customHeight="1" x14ac:dyDescent="0.3">
      <c r="N203" s="82"/>
    </row>
    <row r="204" spans="14:14" ht="29.45" customHeight="1" x14ac:dyDescent="0.3">
      <c r="N204" s="82"/>
    </row>
    <row r="205" spans="14:14" ht="29.45" customHeight="1" x14ac:dyDescent="0.3">
      <c r="N205" s="82"/>
    </row>
    <row r="206" spans="14:14" ht="29.45" customHeight="1" x14ac:dyDescent="0.3">
      <c r="N206" s="82"/>
    </row>
    <row r="207" spans="14:14" ht="29.45" customHeight="1" x14ac:dyDescent="0.3">
      <c r="N207" s="82"/>
    </row>
    <row r="208" spans="14:14" ht="29.45" customHeight="1" x14ac:dyDescent="0.3">
      <c r="N208" s="82"/>
    </row>
    <row r="209" spans="14:14" ht="29.45" customHeight="1" x14ac:dyDescent="0.3">
      <c r="N209" s="82"/>
    </row>
    <row r="210" spans="14:14" ht="29.45" customHeight="1" x14ac:dyDescent="0.3">
      <c r="N210" s="82"/>
    </row>
    <row r="211" spans="14:14" ht="29.45" customHeight="1" x14ac:dyDescent="0.3">
      <c r="N211" s="82"/>
    </row>
    <row r="212" spans="14:14" ht="29.45" customHeight="1" x14ac:dyDescent="0.3">
      <c r="N212" s="82"/>
    </row>
    <row r="213" spans="14:14" ht="29.45" customHeight="1" x14ac:dyDescent="0.3">
      <c r="N213" s="82"/>
    </row>
    <row r="214" spans="14:14" ht="29.45" customHeight="1" x14ac:dyDescent="0.3">
      <c r="N214" s="82"/>
    </row>
    <row r="215" spans="14:14" ht="29.45" customHeight="1" x14ac:dyDescent="0.3">
      <c r="N215" s="82"/>
    </row>
    <row r="216" spans="14:14" ht="29.45" customHeight="1" x14ac:dyDescent="0.3">
      <c r="N216" s="82"/>
    </row>
    <row r="217" spans="14:14" ht="29.45" customHeight="1" x14ac:dyDescent="0.3">
      <c r="N217" s="82"/>
    </row>
    <row r="218" spans="14:14" ht="29.45" customHeight="1" x14ac:dyDescent="0.3">
      <c r="N218" s="82"/>
    </row>
    <row r="219" spans="14:14" ht="29.45" customHeight="1" x14ac:dyDescent="0.3">
      <c r="N219" s="82"/>
    </row>
    <row r="220" spans="14:14" ht="29.45" customHeight="1" x14ac:dyDescent="0.3">
      <c r="N220" s="82"/>
    </row>
    <row r="221" spans="14:14" ht="29.45" customHeight="1" x14ac:dyDescent="0.3">
      <c r="N221" s="82"/>
    </row>
    <row r="222" spans="14:14" ht="29.45" customHeight="1" x14ac:dyDescent="0.3">
      <c r="N222" s="82"/>
    </row>
    <row r="223" spans="14:14" ht="29.45" customHeight="1" x14ac:dyDescent="0.3">
      <c r="N223" s="82"/>
    </row>
    <row r="224" spans="14:14" ht="29.45" customHeight="1" x14ac:dyDescent="0.3">
      <c r="N224" s="82"/>
    </row>
    <row r="225" spans="14:14" ht="29.45" customHeight="1" x14ac:dyDescent="0.3">
      <c r="N225" s="82"/>
    </row>
    <row r="226" spans="14:14" ht="29.45" customHeight="1" x14ac:dyDescent="0.3">
      <c r="N226" s="82"/>
    </row>
    <row r="227" spans="14:14" ht="29.45" customHeight="1" x14ac:dyDescent="0.3">
      <c r="N227" s="82"/>
    </row>
    <row r="228" spans="14:14" ht="29.45" customHeight="1" x14ac:dyDescent="0.3">
      <c r="N228" s="82"/>
    </row>
    <row r="229" spans="14:14" ht="29.45" customHeight="1" x14ac:dyDescent="0.3">
      <c r="N229" s="82"/>
    </row>
    <row r="230" spans="14:14" ht="29.45" customHeight="1" x14ac:dyDescent="0.3">
      <c r="N230" s="82"/>
    </row>
    <row r="231" spans="14:14" ht="29.45" customHeight="1" x14ac:dyDescent="0.3">
      <c r="N231" s="82"/>
    </row>
    <row r="232" spans="14:14" ht="29.45" customHeight="1" x14ac:dyDescent="0.3">
      <c r="N232" s="82"/>
    </row>
    <row r="233" spans="14:14" ht="29.45" customHeight="1" x14ac:dyDescent="0.3">
      <c r="N233" s="82"/>
    </row>
    <row r="234" spans="14:14" ht="29.45" customHeight="1" x14ac:dyDescent="0.3">
      <c r="N234" s="82"/>
    </row>
    <row r="235" spans="14:14" ht="29.45" customHeight="1" x14ac:dyDescent="0.3">
      <c r="N235" s="82"/>
    </row>
    <row r="236" spans="14:14" ht="29.45" customHeight="1" x14ac:dyDescent="0.3">
      <c r="N236" s="82"/>
    </row>
    <row r="237" spans="14:14" ht="29.45" customHeight="1" x14ac:dyDescent="0.3">
      <c r="N237" s="82"/>
    </row>
    <row r="238" spans="14:14" ht="29.45" customHeight="1" x14ac:dyDescent="0.3">
      <c r="N238" s="82"/>
    </row>
    <row r="239" spans="14:14" ht="29.45" customHeight="1" x14ac:dyDescent="0.3">
      <c r="N239" s="82"/>
    </row>
    <row r="240" spans="14:14" ht="29.45" customHeight="1" x14ac:dyDescent="0.3">
      <c r="N240" s="82"/>
    </row>
    <row r="241" spans="14:14" ht="29.45" customHeight="1" x14ac:dyDescent="0.3">
      <c r="N241" s="82"/>
    </row>
    <row r="242" spans="14:14" ht="29.45" customHeight="1" x14ac:dyDescent="0.3">
      <c r="N242" s="82"/>
    </row>
    <row r="243" spans="14:14" ht="29.45" customHeight="1" x14ac:dyDescent="0.3">
      <c r="N243" s="82"/>
    </row>
    <row r="244" spans="14:14" ht="29.45" customHeight="1" x14ac:dyDescent="0.3">
      <c r="N244" s="82"/>
    </row>
    <row r="245" spans="14:14" ht="29.45" customHeight="1" x14ac:dyDescent="0.3">
      <c r="N245" s="82"/>
    </row>
    <row r="246" spans="14:14" ht="29.45" customHeight="1" x14ac:dyDescent="0.3">
      <c r="N246" s="82"/>
    </row>
    <row r="247" spans="14:14" ht="29.45" customHeight="1" x14ac:dyDescent="0.3">
      <c r="N247" s="82"/>
    </row>
    <row r="248" spans="14:14" ht="29.45" customHeight="1" x14ac:dyDescent="0.3">
      <c r="N248" s="82"/>
    </row>
    <row r="249" spans="14:14" ht="29.45" customHeight="1" x14ac:dyDescent="0.3">
      <c r="N249" s="82"/>
    </row>
    <row r="250" spans="14:14" ht="29.45" customHeight="1" x14ac:dyDescent="0.3">
      <c r="N250" s="82"/>
    </row>
    <row r="251" spans="14:14" ht="29.45" customHeight="1" x14ac:dyDescent="0.3">
      <c r="N251" s="82"/>
    </row>
    <row r="252" spans="14:14" ht="29.45" customHeight="1" x14ac:dyDescent="0.3">
      <c r="N252" s="82"/>
    </row>
    <row r="253" spans="14:14" ht="29.45" customHeight="1" x14ac:dyDescent="0.3">
      <c r="N253" s="82"/>
    </row>
    <row r="254" spans="14:14" ht="29.45" customHeight="1" x14ac:dyDescent="0.3">
      <c r="N254" s="82"/>
    </row>
    <row r="255" spans="14:14" ht="29.45" customHeight="1" x14ac:dyDescent="0.3">
      <c r="N255" s="82"/>
    </row>
    <row r="256" spans="14:14" ht="29.45" customHeight="1" x14ac:dyDescent="0.3">
      <c r="N256" s="82"/>
    </row>
    <row r="257" spans="14:14" ht="29.45" customHeight="1" x14ac:dyDescent="0.3">
      <c r="N257" s="82"/>
    </row>
    <row r="258" spans="14:14" ht="29.45" customHeight="1" x14ac:dyDescent="0.3">
      <c r="N258" s="82"/>
    </row>
    <row r="259" spans="14:14" ht="29.45" customHeight="1" x14ac:dyDescent="0.3">
      <c r="N259" s="82"/>
    </row>
    <row r="260" spans="14:14" ht="29.45" customHeight="1" x14ac:dyDescent="0.3">
      <c r="N260" s="82"/>
    </row>
    <row r="261" spans="14:14" ht="29.45" customHeight="1" x14ac:dyDescent="0.3">
      <c r="N261" s="82"/>
    </row>
    <row r="262" spans="14:14" ht="29.45" customHeight="1" x14ac:dyDescent="0.3">
      <c r="N262" s="82"/>
    </row>
    <row r="263" spans="14:14" ht="29.45" customHeight="1" x14ac:dyDescent="0.3">
      <c r="N263" s="82"/>
    </row>
    <row r="264" spans="14:14" ht="29.45" customHeight="1" x14ac:dyDescent="0.3">
      <c r="N264" s="82"/>
    </row>
    <row r="265" spans="14:14" ht="29.45" customHeight="1" x14ac:dyDescent="0.3">
      <c r="N265" s="82"/>
    </row>
    <row r="266" spans="14:14" ht="29.45" customHeight="1" x14ac:dyDescent="0.3">
      <c r="N266" s="82"/>
    </row>
    <row r="267" spans="14:14" ht="29.45" customHeight="1" x14ac:dyDescent="0.3">
      <c r="N267" s="82"/>
    </row>
    <row r="268" spans="14:14" ht="29.45" customHeight="1" x14ac:dyDescent="0.3">
      <c r="N268" s="82"/>
    </row>
    <row r="269" spans="14:14" ht="29.45" customHeight="1" x14ac:dyDescent="0.3">
      <c r="N269" s="82"/>
    </row>
    <row r="270" spans="14:14" ht="29.45" customHeight="1" x14ac:dyDescent="0.3">
      <c r="N270" s="82"/>
    </row>
    <row r="271" spans="14:14" ht="29.45" customHeight="1" x14ac:dyDescent="0.3">
      <c r="N271" s="82"/>
    </row>
    <row r="272" spans="14:14" ht="29.45" customHeight="1" x14ac:dyDescent="0.3">
      <c r="N272" s="82"/>
    </row>
    <row r="273" spans="14:14" ht="29.45" customHeight="1" x14ac:dyDescent="0.3">
      <c r="N273" s="82"/>
    </row>
    <row r="274" spans="14:14" ht="29.45" customHeight="1" x14ac:dyDescent="0.3">
      <c r="N274" s="82"/>
    </row>
    <row r="275" spans="14:14" ht="29.45" customHeight="1" x14ac:dyDescent="0.3">
      <c r="N275" s="82"/>
    </row>
    <row r="276" spans="14:14" ht="29.45" customHeight="1" x14ac:dyDescent="0.3">
      <c r="N276" s="82"/>
    </row>
    <row r="277" spans="14:14" ht="29.45" customHeight="1" x14ac:dyDescent="0.3">
      <c r="N277" s="82"/>
    </row>
    <row r="278" spans="14:14" ht="29.45" customHeight="1" x14ac:dyDescent="0.3">
      <c r="N278" s="82"/>
    </row>
    <row r="279" spans="14:14" ht="29.45" customHeight="1" x14ac:dyDescent="0.3">
      <c r="N279" s="82"/>
    </row>
    <row r="280" spans="14:14" ht="29.45" customHeight="1" x14ac:dyDescent="0.3">
      <c r="N280" s="82"/>
    </row>
    <row r="281" spans="14:14" ht="29.45" customHeight="1" x14ac:dyDescent="0.3">
      <c r="N281" s="82"/>
    </row>
    <row r="282" spans="14:14" ht="29.45" customHeight="1" x14ac:dyDescent="0.3">
      <c r="N282" s="82"/>
    </row>
    <row r="283" spans="14:14" ht="29.45" customHeight="1" x14ac:dyDescent="0.3">
      <c r="N283" s="82"/>
    </row>
    <row r="284" spans="14:14" ht="29.45" customHeight="1" x14ac:dyDescent="0.3">
      <c r="N284" s="82"/>
    </row>
    <row r="285" spans="14:14" ht="29.45" customHeight="1" x14ac:dyDescent="0.3">
      <c r="N285" s="82"/>
    </row>
    <row r="286" spans="14:14" ht="29.45" customHeight="1" x14ac:dyDescent="0.3">
      <c r="N286" s="82"/>
    </row>
    <row r="287" spans="14:14" ht="29.45" customHeight="1" x14ac:dyDescent="0.3">
      <c r="N287" s="82"/>
    </row>
    <row r="288" spans="14:14" ht="29.45" customHeight="1" x14ac:dyDescent="0.3">
      <c r="N288" s="82"/>
    </row>
    <row r="289" spans="14:14" ht="29.45" customHeight="1" x14ac:dyDescent="0.3">
      <c r="N289" s="82"/>
    </row>
    <row r="290" spans="14:14" ht="29.45" customHeight="1" x14ac:dyDescent="0.3">
      <c r="N290" s="82"/>
    </row>
    <row r="291" spans="14:14" ht="29.45" customHeight="1" x14ac:dyDescent="0.3">
      <c r="N291" s="82"/>
    </row>
    <row r="292" spans="14:14" ht="29.45" customHeight="1" x14ac:dyDescent="0.3">
      <c r="N292" s="82"/>
    </row>
    <row r="293" spans="14:14" ht="29.45" customHeight="1" x14ac:dyDescent="0.3">
      <c r="N293" s="82"/>
    </row>
    <row r="294" spans="14:14" ht="29.45" customHeight="1" x14ac:dyDescent="0.3">
      <c r="N294" s="82"/>
    </row>
    <row r="295" spans="14:14" ht="29.45" customHeight="1" x14ac:dyDescent="0.3">
      <c r="N295" s="82"/>
    </row>
    <row r="296" spans="14:14" ht="29.45" customHeight="1" x14ac:dyDescent="0.3">
      <c r="N296" s="82"/>
    </row>
    <row r="297" spans="14:14" ht="29.45" customHeight="1" x14ac:dyDescent="0.3">
      <c r="N297" s="82"/>
    </row>
    <row r="298" spans="14:14" ht="29.45" customHeight="1" x14ac:dyDescent="0.3">
      <c r="N298" s="82"/>
    </row>
    <row r="299" spans="14:14" ht="29.45" customHeight="1" x14ac:dyDescent="0.3">
      <c r="N299" s="82"/>
    </row>
    <row r="300" spans="14:14" ht="29.45" customHeight="1" x14ac:dyDescent="0.3">
      <c r="N300" s="82"/>
    </row>
    <row r="301" spans="14:14" ht="29.45" customHeight="1" x14ac:dyDescent="0.3">
      <c r="N301" s="82"/>
    </row>
    <row r="302" spans="14:14" ht="29.45" customHeight="1" x14ac:dyDescent="0.3">
      <c r="N302" s="82"/>
    </row>
    <row r="303" spans="14:14" ht="29.45" customHeight="1" x14ac:dyDescent="0.3">
      <c r="N303" s="82"/>
    </row>
    <row r="304" spans="14:14" ht="29.45" customHeight="1" x14ac:dyDescent="0.3">
      <c r="N304" s="82"/>
    </row>
    <row r="305" spans="14:14" ht="29.45" customHeight="1" x14ac:dyDescent="0.3">
      <c r="N305" s="82"/>
    </row>
    <row r="306" spans="14:14" ht="29.45" customHeight="1" x14ac:dyDescent="0.3">
      <c r="N306" s="82"/>
    </row>
    <row r="307" spans="14:14" ht="29.45" customHeight="1" x14ac:dyDescent="0.3">
      <c r="N307" s="82"/>
    </row>
    <row r="308" spans="14:14" ht="29.45" customHeight="1" x14ac:dyDescent="0.3">
      <c r="N308" s="82"/>
    </row>
    <row r="309" spans="14:14" ht="29.45" customHeight="1" x14ac:dyDescent="0.3">
      <c r="N309" s="82"/>
    </row>
    <row r="310" spans="14:14" ht="29.45" customHeight="1" x14ac:dyDescent="0.3">
      <c r="N310" s="82"/>
    </row>
    <row r="311" spans="14:14" ht="29.45" customHeight="1" x14ac:dyDescent="0.3">
      <c r="N311" s="82"/>
    </row>
    <row r="312" spans="14:14" ht="29.45" customHeight="1" x14ac:dyDescent="0.3">
      <c r="N312" s="82"/>
    </row>
    <row r="313" spans="14:14" ht="29.45" customHeight="1" x14ac:dyDescent="0.3">
      <c r="N313" s="82"/>
    </row>
    <row r="314" spans="14:14" ht="29.45" customHeight="1" x14ac:dyDescent="0.3">
      <c r="N314" s="82"/>
    </row>
    <row r="315" spans="14:14" ht="29.45" customHeight="1" x14ac:dyDescent="0.3">
      <c r="N315" s="82"/>
    </row>
    <row r="316" spans="14:14" ht="29.45" customHeight="1" x14ac:dyDescent="0.3">
      <c r="N316" s="82"/>
    </row>
    <row r="317" spans="14:14" ht="29.45" customHeight="1" x14ac:dyDescent="0.3">
      <c r="N317" s="82"/>
    </row>
    <row r="318" spans="14:14" ht="29.45" customHeight="1" x14ac:dyDescent="0.3">
      <c r="N318" s="82"/>
    </row>
    <row r="319" spans="14:14" ht="29.45" customHeight="1" x14ac:dyDescent="0.3">
      <c r="N319" s="82"/>
    </row>
    <row r="320" spans="14:14" ht="29.45" customHeight="1" x14ac:dyDescent="0.3">
      <c r="N320" s="82"/>
    </row>
    <row r="321" spans="14:14" ht="29.45" customHeight="1" x14ac:dyDescent="0.3">
      <c r="N321" s="82"/>
    </row>
    <row r="322" spans="14:14" ht="29.45" customHeight="1" x14ac:dyDescent="0.3">
      <c r="N322" s="82"/>
    </row>
    <row r="323" spans="14:14" ht="29.45" customHeight="1" x14ac:dyDescent="0.3">
      <c r="N323" s="82"/>
    </row>
    <row r="324" spans="14:14" ht="29.45" customHeight="1" x14ac:dyDescent="0.3">
      <c r="N324" s="82"/>
    </row>
    <row r="325" spans="14:14" ht="29.45" customHeight="1" x14ac:dyDescent="0.3">
      <c r="N325" s="82"/>
    </row>
    <row r="326" spans="14:14" ht="29.45" customHeight="1" x14ac:dyDescent="0.3">
      <c r="N326" s="82"/>
    </row>
    <row r="327" spans="14:14" ht="29.45" customHeight="1" x14ac:dyDescent="0.3">
      <c r="N327" s="82"/>
    </row>
    <row r="328" spans="14:14" ht="29.45" customHeight="1" x14ac:dyDescent="0.3">
      <c r="N328" s="82"/>
    </row>
    <row r="329" spans="14:14" ht="29.45" customHeight="1" x14ac:dyDescent="0.3">
      <c r="N329" s="82"/>
    </row>
    <row r="330" spans="14:14" ht="29.45" customHeight="1" x14ac:dyDescent="0.3">
      <c r="N330" s="82"/>
    </row>
    <row r="331" spans="14:14" ht="29.45" customHeight="1" x14ac:dyDescent="0.3">
      <c r="N331" s="82"/>
    </row>
    <row r="332" spans="14:14" ht="29.45" customHeight="1" x14ac:dyDescent="0.3">
      <c r="N332" s="82"/>
    </row>
    <row r="333" spans="14:14" ht="29.45" customHeight="1" x14ac:dyDescent="0.3">
      <c r="N333" s="82"/>
    </row>
    <row r="334" spans="14:14" ht="29.45" customHeight="1" x14ac:dyDescent="0.3">
      <c r="N334" s="82"/>
    </row>
    <row r="335" spans="14:14" ht="29.45" customHeight="1" x14ac:dyDescent="0.3">
      <c r="N335" s="82"/>
    </row>
    <row r="336" spans="14:14" ht="29.45" customHeight="1" x14ac:dyDescent="0.3">
      <c r="N336" s="82"/>
    </row>
    <row r="337" spans="14:14" ht="29.45" customHeight="1" x14ac:dyDescent="0.3">
      <c r="N337" s="82"/>
    </row>
    <row r="338" spans="14:14" ht="29.45" customHeight="1" x14ac:dyDescent="0.3">
      <c r="N338" s="82"/>
    </row>
    <row r="339" spans="14:14" ht="29.45" customHeight="1" x14ac:dyDescent="0.3">
      <c r="N339" s="82"/>
    </row>
    <row r="340" spans="14:14" ht="29.45" customHeight="1" x14ac:dyDescent="0.3">
      <c r="N340" s="82"/>
    </row>
    <row r="341" spans="14:14" ht="29.45" customHeight="1" x14ac:dyDescent="0.3">
      <c r="N341" s="82"/>
    </row>
    <row r="342" spans="14:14" ht="29.45" customHeight="1" x14ac:dyDescent="0.3">
      <c r="N342" s="82"/>
    </row>
    <row r="343" spans="14:14" ht="29.45" customHeight="1" x14ac:dyDescent="0.3">
      <c r="N343" s="82"/>
    </row>
    <row r="344" spans="14:14" ht="29.45" customHeight="1" x14ac:dyDescent="0.3">
      <c r="N344" s="82"/>
    </row>
    <row r="345" spans="14:14" ht="29.45" customHeight="1" x14ac:dyDescent="0.3">
      <c r="N345" s="82"/>
    </row>
    <row r="346" spans="14:14" ht="29.45" customHeight="1" x14ac:dyDescent="0.3">
      <c r="N346" s="82"/>
    </row>
    <row r="347" spans="14:14" ht="29.45" customHeight="1" x14ac:dyDescent="0.3">
      <c r="N347" s="82"/>
    </row>
    <row r="348" spans="14:14" ht="29.45" customHeight="1" x14ac:dyDescent="0.3">
      <c r="N348" s="82"/>
    </row>
    <row r="349" spans="14:14" ht="29.45" customHeight="1" x14ac:dyDescent="0.3">
      <c r="N349" s="82"/>
    </row>
    <row r="350" spans="14:14" ht="29.45" customHeight="1" x14ac:dyDescent="0.3">
      <c r="N350" s="82"/>
    </row>
    <row r="351" spans="14:14" ht="29.45" customHeight="1" x14ac:dyDescent="0.3">
      <c r="N351" s="82"/>
    </row>
    <row r="352" spans="14:14" ht="29.45" customHeight="1" x14ac:dyDescent="0.3">
      <c r="N352" s="82"/>
    </row>
    <row r="353" spans="14:14" ht="29.45" customHeight="1" x14ac:dyDescent="0.3">
      <c r="N353" s="82"/>
    </row>
    <row r="354" spans="14:14" ht="29.45" customHeight="1" x14ac:dyDescent="0.3">
      <c r="N354" s="82"/>
    </row>
    <row r="355" spans="14:14" ht="29.45" customHeight="1" x14ac:dyDescent="0.3">
      <c r="N355" s="82"/>
    </row>
    <row r="356" spans="14:14" ht="29.45" customHeight="1" x14ac:dyDescent="0.3">
      <c r="N356" s="82"/>
    </row>
    <row r="357" spans="14:14" ht="29.45" customHeight="1" x14ac:dyDescent="0.3">
      <c r="N357" s="82"/>
    </row>
    <row r="358" spans="14:14" ht="29.45" customHeight="1" x14ac:dyDescent="0.3">
      <c r="N358" s="82"/>
    </row>
    <row r="359" spans="14:14" ht="29.45" customHeight="1" x14ac:dyDescent="0.3">
      <c r="N359" s="82"/>
    </row>
    <row r="360" spans="14:14" ht="29.45" customHeight="1" x14ac:dyDescent="0.3">
      <c r="N360" s="82"/>
    </row>
    <row r="361" spans="14:14" ht="29.45" customHeight="1" x14ac:dyDescent="0.3">
      <c r="N361" s="82"/>
    </row>
    <row r="362" spans="14:14" ht="29.45" customHeight="1" x14ac:dyDescent="0.3">
      <c r="N362" s="82"/>
    </row>
    <row r="363" spans="14:14" ht="29.45" customHeight="1" x14ac:dyDescent="0.3">
      <c r="N363" s="82"/>
    </row>
    <row r="364" spans="14:14" ht="29.45" customHeight="1" x14ac:dyDescent="0.3">
      <c r="N364" s="82"/>
    </row>
    <row r="365" spans="14:14" ht="29.45" customHeight="1" x14ac:dyDescent="0.3">
      <c r="N365" s="82"/>
    </row>
    <row r="366" spans="14:14" ht="29.45" customHeight="1" x14ac:dyDescent="0.3">
      <c r="N366" s="82"/>
    </row>
    <row r="367" spans="14:14" ht="29.45" customHeight="1" x14ac:dyDescent="0.3">
      <c r="N367" s="82"/>
    </row>
    <row r="368" spans="14:14" ht="29.45" customHeight="1" x14ac:dyDescent="0.3">
      <c r="N368" s="82"/>
    </row>
    <row r="369" spans="14:14" ht="29.45" customHeight="1" x14ac:dyDescent="0.3">
      <c r="N369" s="82"/>
    </row>
    <row r="370" spans="14:14" ht="29.45" customHeight="1" x14ac:dyDescent="0.3">
      <c r="N370" s="82"/>
    </row>
    <row r="371" spans="14:14" ht="29.45" customHeight="1" x14ac:dyDescent="0.3">
      <c r="N371" s="82"/>
    </row>
    <row r="372" spans="14:14" ht="29.45" customHeight="1" x14ac:dyDescent="0.3">
      <c r="N372" s="82"/>
    </row>
    <row r="373" spans="14:14" ht="29.45" customHeight="1" x14ac:dyDescent="0.3">
      <c r="N373" s="82"/>
    </row>
    <row r="374" spans="14:14" ht="29.45" customHeight="1" x14ac:dyDescent="0.3">
      <c r="N374" s="82"/>
    </row>
    <row r="375" spans="14:14" ht="29.45" customHeight="1" x14ac:dyDescent="0.3">
      <c r="N375" s="82"/>
    </row>
    <row r="376" spans="14:14" ht="29.45" customHeight="1" x14ac:dyDescent="0.3">
      <c r="N376" s="82"/>
    </row>
    <row r="377" spans="14:14" ht="29.45" customHeight="1" x14ac:dyDescent="0.3">
      <c r="N377" s="82"/>
    </row>
    <row r="378" spans="14:14" ht="29.45" customHeight="1" x14ac:dyDescent="0.3">
      <c r="N378" s="82"/>
    </row>
    <row r="379" spans="14:14" ht="29.45" customHeight="1" x14ac:dyDescent="0.3">
      <c r="N379" s="82"/>
    </row>
    <row r="380" spans="14:14" ht="29.45" customHeight="1" x14ac:dyDescent="0.3">
      <c r="N380" s="82"/>
    </row>
    <row r="381" spans="14:14" ht="29.45" customHeight="1" x14ac:dyDescent="0.3">
      <c r="N381" s="82"/>
    </row>
    <row r="382" spans="14:14" ht="29.45" customHeight="1" x14ac:dyDescent="0.3">
      <c r="N382" s="82"/>
    </row>
    <row r="383" spans="14:14" ht="29.45" customHeight="1" x14ac:dyDescent="0.3">
      <c r="N383" s="82"/>
    </row>
    <row r="384" spans="14:14" ht="29.45" customHeight="1" x14ac:dyDescent="0.3">
      <c r="N384" s="82"/>
    </row>
    <row r="385" spans="14:14" ht="29.45" customHeight="1" x14ac:dyDescent="0.3">
      <c r="N385" s="82"/>
    </row>
    <row r="386" spans="14:14" ht="29.45" customHeight="1" x14ac:dyDescent="0.3">
      <c r="N386" s="82"/>
    </row>
    <row r="387" spans="14:14" ht="29.45" customHeight="1" x14ac:dyDescent="0.3">
      <c r="N387" s="82"/>
    </row>
    <row r="388" spans="14:14" ht="29.45" customHeight="1" x14ac:dyDescent="0.3">
      <c r="N388" s="82"/>
    </row>
    <row r="389" spans="14:14" ht="29.45" customHeight="1" x14ac:dyDescent="0.3">
      <c r="N389" s="82"/>
    </row>
    <row r="390" spans="14:14" ht="29.45" customHeight="1" x14ac:dyDescent="0.3">
      <c r="N390" s="82"/>
    </row>
    <row r="391" spans="14:14" ht="29.45" customHeight="1" x14ac:dyDescent="0.3">
      <c r="N391" s="82"/>
    </row>
    <row r="392" spans="14:14" ht="29.45" customHeight="1" x14ac:dyDescent="0.3">
      <c r="N392" s="82"/>
    </row>
    <row r="393" spans="14:14" ht="29.45" customHeight="1" x14ac:dyDescent="0.3">
      <c r="N393" s="82"/>
    </row>
    <row r="394" spans="14:14" ht="29.45" customHeight="1" x14ac:dyDescent="0.3">
      <c r="N394" s="82"/>
    </row>
    <row r="395" spans="14:14" ht="29.45" customHeight="1" x14ac:dyDescent="0.3">
      <c r="N395" s="82"/>
    </row>
    <row r="396" spans="14:14" ht="29.45" customHeight="1" x14ac:dyDescent="0.3">
      <c r="N396" s="82"/>
    </row>
    <row r="397" spans="14:14" ht="29.45" customHeight="1" x14ac:dyDescent="0.3">
      <c r="N397" s="82"/>
    </row>
    <row r="398" spans="14:14" ht="29.45" customHeight="1" x14ac:dyDescent="0.3">
      <c r="N398" s="82"/>
    </row>
    <row r="399" spans="14:14" ht="29.45" customHeight="1" x14ac:dyDescent="0.3">
      <c r="N399" s="82"/>
    </row>
    <row r="400" spans="14:14" ht="29.45" customHeight="1" x14ac:dyDescent="0.3">
      <c r="N400" s="82"/>
    </row>
    <row r="401" spans="14:14" ht="29.45" customHeight="1" x14ac:dyDescent="0.3">
      <c r="N401" s="82"/>
    </row>
    <row r="402" spans="14:14" ht="29.45" customHeight="1" x14ac:dyDescent="0.3">
      <c r="N402" s="82"/>
    </row>
    <row r="403" spans="14:14" ht="29.45" customHeight="1" x14ac:dyDescent="0.3">
      <c r="N403" s="82"/>
    </row>
    <row r="404" spans="14:14" ht="29.45" customHeight="1" x14ac:dyDescent="0.3">
      <c r="N404" s="82"/>
    </row>
    <row r="405" spans="14:14" ht="29.45" customHeight="1" x14ac:dyDescent="0.3">
      <c r="N405" s="82"/>
    </row>
    <row r="406" spans="14:14" ht="29.45" customHeight="1" x14ac:dyDescent="0.3">
      <c r="N406" s="82"/>
    </row>
    <row r="407" spans="14:14" ht="29.45" customHeight="1" x14ac:dyDescent="0.3">
      <c r="N407" s="82"/>
    </row>
    <row r="408" spans="14:14" ht="29.45" customHeight="1" x14ac:dyDescent="0.3">
      <c r="N408" s="82"/>
    </row>
    <row r="409" spans="14:14" ht="29.45" customHeight="1" x14ac:dyDescent="0.3">
      <c r="N409" s="82"/>
    </row>
    <row r="410" spans="14:14" ht="29.45" customHeight="1" x14ac:dyDescent="0.3">
      <c r="N410" s="82"/>
    </row>
    <row r="411" spans="14:14" ht="29.45" customHeight="1" x14ac:dyDescent="0.3">
      <c r="N411" s="82"/>
    </row>
    <row r="412" spans="14:14" ht="29.45" customHeight="1" x14ac:dyDescent="0.3">
      <c r="N412" s="82"/>
    </row>
    <row r="413" spans="14:14" ht="29.45" customHeight="1" x14ac:dyDescent="0.3">
      <c r="N413" s="82"/>
    </row>
    <row r="414" spans="14:14" ht="29.45" customHeight="1" x14ac:dyDescent="0.3">
      <c r="N414" s="82"/>
    </row>
    <row r="415" spans="14:14" ht="29.45" customHeight="1" x14ac:dyDescent="0.3">
      <c r="N415" s="82"/>
    </row>
    <row r="416" spans="14:14" ht="29.45" customHeight="1" x14ac:dyDescent="0.3">
      <c r="N416" s="82"/>
    </row>
    <row r="417" spans="14:14" ht="29.45" customHeight="1" x14ac:dyDescent="0.3">
      <c r="N417" s="82"/>
    </row>
    <row r="418" spans="14:14" ht="29.45" customHeight="1" x14ac:dyDescent="0.3">
      <c r="N418" s="82"/>
    </row>
    <row r="419" spans="14:14" ht="29.45" customHeight="1" x14ac:dyDescent="0.3">
      <c r="N419" s="82"/>
    </row>
    <row r="420" spans="14:14" ht="29.45" customHeight="1" x14ac:dyDescent="0.3">
      <c r="N420" s="82"/>
    </row>
    <row r="421" spans="14:14" ht="29.45" customHeight="1" x14ac:dyDescent="0.3">
      <c r="N421" s="82"/>
    </row>
    <row r="422" spans="14:14" ht="29.45" customHeight="1" x14ac:dyDescent="0.3">
      <c r="N422" s="82"/>
    </row>
    <row r="423" spans="14:14" ht="29.45" customHeight="1" x14ac:dyDescent="0.3">
      <c r="N423" s="82"/>
    </row>
    <row r="424" spans="14:14" ht="29.45" customHeight="1" x14ac:dyDescent="0.3">
      <c r="N424" s="82"/>
    </row>
    <row r="425" spans="14:14" ht="29.45" customHeight="1" x14ac:dyDescent="0.3">
      <c r="N425" s="82"/>
    </row>
    <row r="426" spans="14:14" ht="29.45" customHeight="1" x14ac:dyDescent="0.3">
      <c r="N426" s="82"/>
    </row>
    <row r="427" spans="14:14" ht="29.45" customHeight="1" x14ac:dyDescent="0.3">
      <c r="N427" s="82"/>
    </row>
    <row r="428" spans="14:14" ht="29.45" customHeight="1" x14ac:dyDescent="0.3">
      <c r="N428" s="82"/>
    </row>
    <row r="429" spans="14:14" ht="29.45" customHeight="1" x14ac:dyDescent="0.3">
      <c r="N429" s="82"/>
    </row>
    <row r="430" spans="14:14" ht="29.45" customHeight="1" x14ac:dyDescent="0.3">
      <c r="N430" s="82"/>
    </row>
    <row r="431" spans="14:14" ht="29.45" customHeight="1" x14ac:dyDescent="0.3">
      <c r="N431" s="82"/>
    </row>
    <row r="432" spans="14:14" ht="29.45" customHeight="1" x14ac:dyDescent="0.3">
      <c r="N432" s="82"/>
    </row>
    <row r="433" spans="14:14" ht="29.45" customHeight="1" x14ac:dyDescent="0.3">
      <c r="N433" s="82"/>
    </row>
    <row r="434" spans="14:14" ht="29.45" customHeight="1" x14ac:dyDescent="0.3">
      <c r="N434" s="82"/>
    </row>
    <row r="435" spans="14:14" ht="29.45" customHeight="1" x14ac:dyDescent="0.3">
      <c r="N435" s="82"/>
    </row>
    <row r="436" spans="14:14" ht="29.45" customHeight="1" x14ac:dyDescent="0.3">
      <c r="N436" s="82"/>
    </row>
    <row r="437" spans="14:14" ht="29.45" customHeight="1" x14ac:dyDescent="0.3">
      <c r="N437" s="82"/>
    </row>
    <row r="438" spans="14:14" ht="29.45" customHeight="1" x14ac:dyDescent="0.3">
      <c r="N438" s="82"/>
    </row>
    <row r="439" spans="14:14" ht="29.45" customHeight="1" x14ac:dyDescent="0.3">
      <c r="N439" s="82"/>
    </row>
    <row r="440" spans="14:14" ht="29.45" customHeight="1" x14ac:dyDescent="0.3">
      <c r="N440" s="82"/>
    </row>
    <row r="441" spans="14:14" ht="29.45" customHeight="1" x14ac:dyDescent="0.3">
      <c r="N441" s="82"/>
    </row>
    <row r="442" spans="14:14" ht="29.45" customHeight="1" x14ac:dyDescent="0.3">
      <c r="N442" s="82"/>
    </row>
    <row r="443" spans="14:14" ht="29.45" customHeight="1" x14ac:dyDescent="0.3">
      <c r="N443" s="82"/>
    </row>
    <row r="444" spans="14:14" ht="29.45" customHeight="1" x14ac:dyDescent="0.3">
      <c r="N444" s="82"/>
    </row>
    <row r="445" spans="14:14" ht="29.45" customHeight="1" x14ac:dyDescent="0.3">
      <c r="N445" s="82"/>
    </row>
    <row r="446" spans="14:14" ht="29.45" customHeight="1" x14ac:dyDescent="0.3">
      <c r="N446" s="82"/>
    </row>
    <row r="447" spans="14:14" ht="29.45" customHeight="1" x14ac:dyDescent="0.3">
      <c r="N447" s="82"/>
    </row>
    <row r="448" spans="14:14" ht="29.45" customHeight="1" x14ac:dyDescent="0.3">
      <c r="N448" s="82"/>
    </row>
    <row r="449" spans="14:14" ht="29.45" customHeight="1" x14ac:dyDescent="0.3">
      <c r="N449" s="82"/>
    </row>
    <row r="450" spans="14:14" ht="29.45" customHeight="1" x14ac:dyDescent="0.3">
      <c r="N450" s="82"/>
    </row>
    <row r="451" spans="14:14" ht="29.45" customHeight="1" x14ac:dyDescent="0.3">
      <c r="N451" s="82"/>
    </row>
    <row r="452" spans="14:14" ht="29.45" customHeight="1" x14ac:dyDescent="0.3">
      <c r="N452" s="82"/>
    </row>
    <row r="453" spans="14:14" ht="29.45" customHeight="1" x14ac:dyDescent="0.3">
      <c r="N453" s="82"/>
    </row>
    <row r="454" spans="14:14" ht="29.45" customHeight="1" x14ac:dyDescent="0.3">
      <c r="N454" s="82"/>
    </row>
    <row r="455" spans="14:14" ht="29.45" customHeight="1" x14ac:dyDescent="0.3">
      <c r="N455" s="82"/>
    </row>
    <row r="456" spans="14:14" ht="29.45" customHeight="1" x14ac:dyDescent="0.3">
      <c r="N456" s="82"/>
    </row>
    <row r="457" spans="14:14" ht="29.45" customHeight="1" x14ac:dyDescent="0.3">
      <c r="N457" s="82"/>
    </row>
    <row r="458" spans="14:14" ht="29.45" customHeight="1" x14ac:dyDescent="0.3">
      <c r="N458" s="82"/>
    </row>
    <row r="459" spans="14:14" ht="29.45" customHeight="1" x14ac:dyDescent="0.3">
      <c r="N459" s="82"/>
    </row>
    <row r="460" spans="14:14" ht="29.45" customHeight="1" x14ac:dyDescent="0.3">
      <c r="N460" s="82"/>
    </row>
    <row r="461" spans="14:14" ht="29.45" customHeight="1" x14ac:dyDescent="0.3">
      <c r="N461" s="82"/>
    </row>
    <row r="462" spans="14:14" ht="29.45" customHeight="1" x14ac:dyDescent="0.3">
      <c r="N462" s="82"/>
    </row>
    <row r="463" spans="14:14" ht="29.45" customHeight="1" x14ac:dyDescent="0.3">
      <c r="N463" s="82"/>
    </row>
    <row r="464" spans="14:14" ht="29.45" customHeight="1" x14ac:dyDescent="0.3">
      <c r="N464" s="82"/>
    </row>
    <row r="465" spans="14:14" ht="29.45" customHeight="1" x14ac:dyDescent="0.3">
      <c r="N465" s="82"/>
    </row>
    <row r="466" spans="14:14" ht="29.45" customHeight="1" x14ac:dyDescent="0.3">
      <c r="N466" s="82"/>
    </row>
    <row r="467" spans="14:14" ht="29.45" customHeight="1" x14ac:dyDescent="0.3">
      <c r="N467" s="82"/>
    </row>
    <row r="468" spans="14:14" ht="29.45" customHeight="1" x14ac:dyDescent="0.3">
      <c r="N468" s="82"/>
    </row>
    <row r="469" spans="14:14" ht="29.45" customHeight="1" x14ac:dyDescent="0.3">
      <c r="N469" s="82"/>
    </row>
    <row r="470" spans="14:14" ht="29.45" customHeight="1" x14ac:dyDescent="0.3">
      <c r="N470" s="82"/>
    </row>
    <row r="471" spans="14:14" ht="29.45" customHeight="1" x14ac:dyDescent="0.3">
      <c r="N471" s="82"/>
    </row>
    <row r="472" spans="14:14" ht="29.45" customHeight="1" x14ac:dyDescent="0.3">
      <c r="N472" s="82"/>
    </row>
    <row r="473" spans="14:14" ht="29.45" customHeight="1" x14ac:dyDescent="0.3">
      <c r="N473" s="82"/>
    </row>
    <row r="474" spans="14:14" ht="29.45" customHeight="1" x14ac:dyDescent="0.3">
      <c r="N474" s="82"/>
    </row>
    <row r="475" spans="14:14" ht="29.45" customHeight="1" x14ac:dyDescent="0.3">
      <c r="N475" s="82"/>
    </row>
    <row r="476" spans="14:14" ht="29.45" customHeight="1" x14ac:dyDescent="0.3">
      <c r="N476" s="82"/>
    </row>
    <row r="477" spans="14:14" ht="29.45" customHeight="1" x14ac:dyDescent="0.3">
      <c r="N477" s="82"/>
    </row>
    <row r="478" spans="14:14" ht="29.45" customHeight="1" x14ac:dyDescent="0.3">
      <c r="N478" s="82"/>
    </row>
    <row r="479" spans="14:14" ht="29.45" customHeight="1" x14ac:dyDescent="0.3">
      <c r="N479" s="82"/>
    </row>
    <row r="480" spans="14:14" ht="29.45" customHeight="1" x14ac:dyDescent="0.3">
      <c r="N480" s="82"/>
    </row>
    <row r="481" spans="14:14" ht="29.45" customHeight="1" x14ac:dyDescent="0.3">
      <c r="N481" s="82"/>
    </row>
    <row r="482" spans="14:14" ht="29.45" customHeight="1" x14ac:dyDescent="0.3">
      <c r="N482" s="82"/>
    </row>
    <row r="483" spans="14:14" ht="29.45" customHeight="1" x14ac:dyDescent="0.3">
      <c r="N483" s="82"/>
    </row>
    <row r="484" spans="14:14" ht="29.45" customHeight="1" x14ac:dyDescent="0.3">
      <c r="N484" s="82"/>
    </row>
    <row r="485" spans="14:14" ht="29.45" customHeight="1" x14ac:dyDescent="0.3">
      <c r="N485" s="82"/>
    </row>
    <row r="486" spans="14:14" ht="29.45" customHeight="1" x14ac:dyDescent="0.3">
      <c r="N486" s="82"/>
    </row>
    <row r="487" spans="14:14" ht="29.45" customHeight="1" x14ac:dyDescent="0.3">
      <c r="N487" s="82"/>
    </row>
    <row r="488" spans="14:14" ht="29.45" customHeight="1" x14ac:dyDescent="0.3">
      <c r="N488" s="82"/>
    </row>
    <row r="489" spans="14:14" ht="29.45" customHeight="1" x14ac:dyDescent="0.3">
      <c r="N489" s="82"/>
    </row>
    <row r="490" spans="14:14" ht="29.45" customHeight="1" x14ac:dyDescent="0.3">
      <c r="N490" s="82"/>
    </row>
    <row r="491" spans="14:14" ht="29.45" customHeight="1" x14ac:dyDescent="0.3">
      <c r="N491" s="82"/>
    </row>
    <row r="492" spans="14:14" ht="29.45" customHeight="1" x14ac:dyDescent="0.3">
      <c r="N492" s="82"/>
    </row>
    <row r="493" spans="14:14" ht="29.45" customHeight="1" x14ac:dyDescent="0.3">
      <c r="N493" s="82"/>
    </row>
    <row r="494" spans="14:14" ht="29.45" customHeight="1" x14ac:dyDescent="0.3">
      <c r="N494" s="82"/>
    </row>
    <row r="495" spans="14:14" ht="29.45" customHeight="1" x14ac:dyDescent="0.3">
      <c r="N495" s="82"/>
    </row>
    <row r="496" spans="14:14" ht="29.45" customHeight="1" x14ac:dyDescent="0.3">
      <c r="N496" s="82"/>
    </row>
    <row r="497" spans="14:14" ht="29.45" customHeight="1" x14ac:dyDescent="0.3">
      <c r="N497" s="82"/>
    </row>
    <row r="498" spans="14:14" ht="29.45" customHeight="1" x14ac:dyDescent="0.3">
      <c r="N498" s="82"/>
    </row>
    <row r="499" spans="14:14" ht="29.45" customHeight="1" x14ac:dyDescent="0.3">
      <c r="N499" s="82"/>
    </row>
    <row r="500" spans="14:14" ht="29.45" customHeight="1" x14ac:dyDescent="0.3">
      <c r="N500" s="82"/>
    </row>
    <row r="501" spans="14:14" ht="29.45" customHeight="1" x14ac:dyDescent="0.3">
      <c r="N501" s="82"/>
    </row>
    <row r="502" spans="14:14" ht="29.45" customHeight="1" x14ac:dyDescent="0.3">
      <c r="N502" s="82"/>
    </row>
    <row r="503" spans="14:14" ht="29.45" customHeight="1" x14ac:dyDescent="0.3">
      <c r="N503" s="82"/>
    </row>
    <row r="504" spans="14:14" ht="29.45" customHeight="1" x14ac:dyDescent="0.3">
      <c r="N504" s="82"/>
    </row>
    <row r="505" spans="14:14" ht="29.45" customHeight="1" x14ac:dyDescent="0.3">
      <c r="N505" s="82"/>
    </row>
    <row r="506" spans="14:14" ht="29.45" customHeight="1" x14ac:dyDescent="0.3">
      <c r="N506" s="82"/>
    </row>
    <row r="507" spans="14:14" ht="29.45" customHeight="1" x14ac:dyDescent="0.3">
      <c r="N507" s="82"/>
    </row>
    <row r="508" spans="14:14" ht="29.45" customHeight="1" x14ac:dyDescent="0.3">
      <c r="N508" s="82"/>
    </row>
    <row r="509" spans="14:14" ht="29.45" customHeight="1" x14ac:dyDescent="0.3">
      <c r="N509" s="82"/>
    </row>
    <row r="510" spans="14:14" ht="29.45" customHeight="1" x14ac:dyDescent="0.3">
      <c r="N510" s="82"/>
    </row>
    <row r="511" spans="14:14" ht="29.45" customHeight="1" x14ac:dyDescent="0.3">
      <c r="N511" s="82"/>
    </row>
    <row r="512" spans="14:14" ht="29.45" customHeight="1" x14ac:dyDescent="0.3">
      <c r="N512" s="82"/>
    </row>
    <row r="513" spans="14:14" ht="29.45" customHeight="1" x14ac:dyDescent="0.3">
      <c r="N513" s="82"/>
    </row>
    <row r="514" spans="14:14" ht="29.45" customHeight="1" x14ac:dyDescent="0.3">
      <c r="N514" s="82"/>
    </row>
    <row r="515" spans="14:14" ht="29.45" customHeight="1" x14ac:dyDescent="0.3">
      <c r="N515" s="82"/>
    </row>
    <row r="516" spans="14:14" ht="29.45" customHeight="1" x14ac:dyDescent="0.3">
      <c r="N516" s="82"/>
    </row>
    <row r="517" spans="14:14" ht="29.45" customHeight="1" x14ac:dyDescent="0.3">
      <c r="N517" s="82"/>
    </row>
    <row r="518" spans="14:14" ht="29.45" customHeight="1" x14ac:dyDescent="0.3">
      <c r="N518" s="82"/>
    </row>
    <row r="519" spans="14:14" ht="29.45" customHeight="1" x14ac:dyDescent="0.3">
      <c r="N519" s="82"/>
    </row>
    <row r="520" spans="14:14" ht="29.45" customHeight="1" x14ac:dyDescent="0.3">
      <c r="N520" s="82"/>
    </row>
    <row r="521" spans="14:14" ht="29.45" customHeight="1" x14ac:dyDescent="0.3">
      <c r="N521" s="82"/>
    </row>
    <row r="522" spans="14:14" ht="29.45" customHeight="1" x14ac:dyDescent="0.3">
      <c r="N522" s="82"/>
    </row>
    <row r="523" spans="14:14" ht="29.45" customHeight="1" x14ac:dyDescent="0.3">
      <c r="N523" s="82"/>
    </row>
    <row r="524" spans="14:14" ht="29.45" customHeight="1" x14ac:dyDescent="0.3">
      <c r="N524" s="82"/>
    </row>
    <row r="525" spans="14:14" ht="29.45" customHeight="1" x14ac:dyDescent="0.3">
      <c r="N525" s="82"/>
    </row>
    <row r="526" spans="14:14" ht="29.45" customHeight="1" x14ac:dyDescent="0.3">
      <c r="N526" s="82"/>
    </row>
    <row r="527" spans="14:14" ht="29.45" customHeight="1" x14ac:dyDescent="0.3">
      <c r="N527" s="82"/>
    </row>
    <row r="528" spans="14:14" ht="29.45" customHeight="1" x14ac:dyDescent="0.3">
      <c r="N528" s="82"/>
    </row>
    <row r="529" spans="14:14" ht="29.45" customHeight="1" x14ac:dyDescent="0.3">
      <c r="N529" s="82"/>
    </row>
    <row r="530" spans="14:14" ht="29.45" customHeight="1" x14ac:dyDescent="0.3">
      <c r="N530" s="82"/>
    </row>
    <row r="531" spans="14:14" ht="29.45" customHeight="1" x14ac:dyDescent="0.3">
      <c r="N531" s="82"/>
    </row>
    <row r="532" spans="14:14" ht="29.45" customHeight="1" x14ac:dyDescent="0.3">
      <c r="N532" s="82"/>
    </row>
    <row r="533" spans="14:14" ht="29.45" customHeight="1" x14ac:dyDescent="0.3">
      <c r="N533" s="82"/>
    </row>
    <row r="534" spans="14:14" ht="29.45" customHeight="1" x14ac:dyDescent="0.3">
      <c r="N534" s="82"/>
    </row>
    <row r="535" spans="14:14" ht="29.45" customHeight="1" x14ac:dyDescent="0.3">
      <c r="N535" s="82"/>
    </row>
    <row r="536" spans="14:14" ht="29.45" customHeight="1" x14ac:dyDescent="0.3">
      <c r="N536" s="82"/>
    </row>
    <row r="537" spans="14:14" ht="29.45" customHeight="1" x14ac:dyDescent="0.3">
      <c r="N537" s="82"/>
    </row>
    <row r="538" spans="14:14" ht="29.45" customHeight="1" x14ac:dyDescent="0.3">
      <c r="N538" s="82"/>
    </row>
    <row r="539" spans="14:14" ht="29.45" customHeight="1" x14ac:dyDescent="0.3">
      <c r="N539" s="82"/>
    </row>
    <row r="540" spans="14:14" ht="29.45" customHeight="1" x14ac:dyDescent="0.3">
      <c r="N540" s="82"/>
    </row>
    <row r="541" spans="14:14" ht="29.45" customHeight="1" x14ac:dyDescent="0.3">
      <c r="N541" s="82"/>
    </row>
    <row r="542" spans="14:14" ht="29.45" customHeight="1" x14ac:dyDescent="0.3">
      <c r="N542" s="82"/>
    </row>
    <row r="543" spans="14:14" ht="29.45" customHeight="1" x14ac:dyDescent="0.3">
      <c r="N543" s="82"/>
    </row>
    <row r="544" spans="14:14" ht="29.45" customHeight="1" x14ac:dyDescent="0.3">
      <c r="N544" s="82"/>
    </row>
    <row r="545" spans="14:14" ht="29.45" customHeight="1" x14ac:dyDescent="0.3">
      <c r="N545" s="82"/>
    </row>
    <row r="546" spans="14:14" ht="29.45" customHeight="1" x14ac:dyDescent="0.3">
      <c r="N546" s="82"/>
    </row>
    <row r="547" spans="14:14" ht="29.45" customHeight="1" x14ac:dyDescent="0.3">
      <c r="N547" s="82"/>
    </row>
    <row r="548" spans="14:14" ht="29.45" customHeight="1" x14ac:dyDescent="0.3">
      <c r="N548" s="82"/>
    </row>
    <row r="549" spans="14:14" ht="29.45" customHeight="1" x14ac:dyDescent="0.3">
      <c r="N549" s="82"/>
    </row>
    <row r="550" spans="14:14" ht="29.45" customHeight="1" x14ac:dyDescent="0.3">
      <c r="N550" s="82"/>
    </row>
    <row r="551" spans="14:14" ht="29.45" customHeight="1" x14ac:dyDescent="0.3">
      <c r="N551" s="82"/>
    </row>
    <row r="552" spans="14:14" ht="29.45" customHeight="1" x14ac:dyDescent="0.3">
      <c r="N552" s="82"/>
    </row>
    <row r="553" spans="14:14" ht="29.45" customHeight="1" x14ac:dyDescent="0.3">
      <c r="N553" s="82"/>
    </row>
    <row r="554" spans="14:14" ht="29.45" customHeight="1" x14ac:dyDescent="0.3">
      <c r="N554" s="82"/>
    </row>
    <row r="555" spans="14:14" ht="29.45" customHeight="1" x14ac:dyDescent="0.3">
      <c r="N555" s="82"/>
    </row>
    <row r="556" spans="14:14" ht="29.45" customHeight="1" x14ac:dyDescent="0.3">
      <c r="N556" s="82"/>
    </row>
    <row r="557" spans="14:14" ht="29.45" customHeight="1" x14ac:dyDescent="0.3">
      <c r="N557" s="82"/>
    </row>
    <row r="558" spans="14:14" ht="29.45" customHeight="1" x14ac:dyDescent="0.3">
      <c r="N558" s="82"/>
    </row>
    <row r="559" spans="14:14" ht="29.45" customHeight="1" x14ac:dyDescent="0.3">
      <c r="N559" s="82"/>
    </row>
    <row r="560" spans="14:14" ht="29.45" customHeight="1" x14ac:dyDescent="0.3">
      <c r="N560" s="82"/>
    </row>
    <row r="561" spans="14:14" ht="29.45" customHeight="1" x14ac:dyDescent="0.3">
      <c r="N561" s="82"/>
    </row>
    <row r="562" spans="14:14" ht="29.45" customHeight="1" x14ac:dyDescent="0.3">
      <c r="N562" s="82"/>
    </row>
    <row r="563" spans="14:14" ht="29.45" customHeight="1" x14ac:dyDescent="0.3">
      <c r="N563" s="82"/>
    </row>
    <row r="564" spans="14:14" ht="29.45" customHeight="1" x14ac:dyDescent="0.3">
      <c r="N564" s="82"/>
    </row>
    <row r="565" spans="14:14" ht="29.45" customHeight="1" x14ac:dyDescent="0.3">
      <c r="N565" s="82"/>
    </row>
    <row r="566" spans="14:14" ht="29.45" customHeight="1" x14ac:dyDescent="0.3">
      <c r="N566" s="82"/>
    </row>
    <row r="567" spans="14:14" ht="29.45" customHeight="1" x14ac:dyDescent="0.3">
      <c r="N567" s="82"/>
    </row>
    <row r="568" spans="14:14" ht="29.45" customHeight="1" x14ac:dyDescent="0.3">
      <c r="N568" s="82"/>
    </row>
    <row r="569" spans="14:14" ht="29.45" customHeight="1" x14ac:dyDescent="0.3">
      <c r="N569" s="82"/>
    </row>
    <row r="570" spans="14:14" ht="29.45" customHeight="1" x14ac:dyDescent="0.3">
      <c r="N570" s="82"/>
    </row>
    <row r="571" spans="14:14" ht="29.45" customHeight="1" x14ac:dyDescent="0.3">
      <c r="N571" s="82"/>
    </row>
    <row r="572" spans="14:14" ht="29.45" customHeight="1" x14ac:dyDescent="0.3">
      <c r="N572" s="82"/>
    </row>
    <row r="573" spans="14:14" ht="29.45" customHeight="1" x14ac:dyDescent="0.3">
      <c r="N573" s="82"/>
    </row>
    <row r="574" spans="14:14" ht="29.45" customHeight="1" x14ac:dyDescent="0.3">
      <c r="N574" s="82"/>
    </row>
    <row r="575" spans="14:14" ht="29.45" customHeight="1" x14ac:dyDescent="0.3">
      <c r="N575" s="82"/>
    </row>
    <row r="576" spans="14:14" ht="29.45" customHeight="1" x14ac:dyDescent="0.3">
      <c r="N576" s="82"/>
    </row>
    <row r="577" spans="14:14" ht="29.45" customHeight="1" x14ac:dyDescent="0.3">
      <c r="N577" s="82"/>
    </row>
    <row r="578" spans="14:14" ht="29.45" customHeight="1" x14ac:dyDescent="0.3">
      <c r="N578" s="82"/>
    </row>
    <row r="579" spans="14:14" ht="29.45" customHeight="1" x14ac:dyDescent="0.3">
      <c r="N579" s="82"/>
    </row>
    <row r="580" spans="14:14" ht="29.45" customHeight="1" x14ac:dyDescent="0.3">
      <c r="N580" s="82"/>
    </row>
    <row r="581" spans="14:14" ht="29.45" customHeight="1" x14ac:dyDescent="0.3">
      <c r="N581" s="82"/>
    </row>
    <row r="582" spans="14:14" ht="29.45" customHeight="1" x14ac:dyDescent="0.3">
      <c r="N582" s="82"/>
    </row>
    <row r="583" spans="14:14" ht="29.45" customHeight="1" x14ac:dyDescent="0.3">
      <c r="N583" s="82"/>
    </row>
    <row r="584" spans="14:14" ht="29.45" customHeight="1" x14ac:dyDescent="0.3">
      <c r="N584" s="82"/>
    </row>
    <row r="585" spans="14:14" ht="29.45" customHeight="1" x14ac:dyDescent="0.3">
      <c r="N585" s="82"/>
    </row>
    <row r="586" spans="14:14" ht="29.45" customHeight="1" x14ac:dyDescent="0.3">
      <c r="N586" s="82"/>
    </row>
    <row r="587" spans="14:14" ht="29.45" customHeight="1" x14ac:dyDescent="0.3">
      <c r="N587" s="82"/>
    </row>
    <row r="588" spans="14:14" ht="29.45" customHeight="1" x14ac:dyDescent="0.3">
      <c r="N588" s="82"/>
    </row>
    <row r="589" spans="14:14" ht="29.45" customHeight="1" x14ac:dyDescent="0.3">
      <c r="N589" s="82"/>
    </row>
    <row r="590" spans="14:14" ht="29.45" customHeight="1" x14ac:dyDescent="0.3">
      <c r="N590" s="82"/>
    </row>
    <row r="591" spans="14:14" ht="29.45" customHeight="1" x14ac:dyDescent="0.3">
      <c r="N591" s="82"/>
    </row>
    <row r="592" spans="14:14" ht="29.45" customHeight="1" x14ac:dyDescent="0.3">
      <c r="N592" s="82"/>
    </row>
    <row r="593" spans="14:14" ht="29.45" customHeight="1" x14ac:dyDescent="0.3">
      <c r="N593" s="82"/>
    </row>
    <row r="594" spans="14:14" ht="29.45" customHeight="1" x14ac:dyDescent="0.3">
      <c r="N594" s="82"/>
    </row>
    <row r="595" spans="14:14" ht="29.45" customHeight="1" x14ac:dyDescent="0.3">
      <c r="N595" s="82"/>
    </row>
    <row r="596" spans="14:14" ht="29.45" customHeight="1" x14ac:dyDescent="0.3">
      <c r="N596" s="82"/>
    </row>
    <row r="597" spans="14:14" ht="29.45" customHeight="1" x14ac:dyDescent="0.3">
      <c r="N597" s="82"/>
    </row>
    <row r="598" spans="14:14" ht="29.45" customHeight="1" x14ac:dyDescent="0.3">
      <c r="N598" s="82"/>
    </row>
    <row r="599" spans="14:14" ht="29.45" customHeight="1" x14ac:dyDescent="0.3">
      <c r="N599" s="82"/>
    </row>
    <row r="600" spans="14:14" ht="29.45" customHeight="1" x14ac:dyDescent="0.3">
      <c r="N600" s="82"/>
    </row>
    <row r="601" spans="14:14" ht="29.45" customHeight="1" x14ac:dyDescent="0.3">
      <c r="N601" s="82"/>
    </row>
    <row r="602" spans="14:14" ht="29.45" customHeight="1" x14ac:dyDescent="0.3">
      <c r="N602" s="82"/>
    </row>
    <row r="603" spans="14:14" ht="29.45" customHeight="1" x14ac:dyDescent="0.3">
      <c r="N603" s="82"/>
    </row>
    <row r="604" spans="14:14" ht="29.45" customHeight="1" x14ac:dyDescent="0.3">
      <c r="N604" s="82"/>
    </row>
    <row r="605" spans="14:14" ht="29.45" customHeight="1" x14ac:dyDescent="0.3">
      <c r="N605" s="82"/>
    </row>
    <row r="606" spans="14:14" ht="29.45" customHeight="1" x14ac:dyDescent="0.3">
      <c r="N606" s="82"/>
    </row>
    <row r="607" spans="14:14" ht="29.45" customHeight="1" x14ac:dyDescent="0.3">
      <c r="N607" s="82"/>
    </row>
    <row r="608" spans="14:14" ht="29.45" customHeight="1" x14ac:dyDescent="0.3">
      <c r="N608" s="82"/>
    </row>
    <row r="609" spans="14:14" ht="29.45" customHeight="1" x14ac:dyDescent="0.3">
      <c r="N609" s="82"/>
    </row>
    <row r="610" spans="14:14" ht="29.45" customHeight="1" x14ac:dyDescent="0.3">
      <c r="N610" s="82"/>
    </row>
    <row r="611" spans="14:14" ht="29.45" customHeight="1" x14ac:dyDescent="0.3">
      <c r="N611" s="82"/>
    </row>
    <row r="612" spans="14:14" ht="29.45" customHeight="1" x14ac:dyDescent="0.3">
      <c r="N612" s="82"/>
    </row>
    <row r="613" spans="14:14" ht="29.45" customHeight="1" x14ac:dyDescent="0.3">
      <c r="N613" s="82"/>
    </row>
    <row r="614" spans="14:14" ht="29.45" customHeight="1" x14ac:dyDescent="0.3">
      <c r="N614" s="82"/>
    </row>
    <row r="615" spans="14:14" ht="29.45" customHeight="1" x14ac:dyDescent="0.3">
      <c r="N615" s="82"/>
    </row>
    <row r="616" spans="14:14" ht="29.45" customHeight="1" x14ac:dyDescent="0.3">
      <c r="N616" s="82"/>
    </row>
    <row r="617" spans="14:14" ht="29.45" customHeight="1" x14ac:dyDescent="0.3">
      <c r="N617" s="82"/>
    </row>
    <row r="618" spans="14:14" ht="29.45" customHeight="1" x14ac:dyDescent="0.3">
      <c r="N618" s="82"/>
    </row>
    <row r="619" spans="14:14" ht="29.45" customHeight="1" x14ac:dyDescent="0.3">
      <c r="N619" s="82"/>
    </row>
    <row r="620" spans="14:14" ht="29.45" customHeight="1" x14ac:dyDescent="0.3">
      <c r="N620" s="82"/>
    </row>
    <row r="621" spans="14:14" ht="29.45" customHeight="1" x14ac:dyDescent="0.3">
      <c r="N621" s="82"/>
    </row>
    <row r="622" spans="14:14" ht="29.45" customHeight="1" x14ac:dyDescent="0.3">
      <c r="N622" s="82"/>
    </row>
    <row r="623" spans="14:14" ht="29.45" customHeight="1" x14ac:dyDescent="0.3">
      <c r="N623" s="82"/>
    </row>
    <row r="624" spans="14:14" ht="29.45" customHeight="1" x14ac:dyDescent="0.3">
      <c r="N624" s="82"/>
    </row>
    <row r="625" spans="14:14" ht="29.45" customHeight="1" x14ac:dyDescent="0.3">
      <c r="N625" s="82"/>
    </row>
    <row r="626" spans="14:14" ht="29.45" customHeight="1" x14ac:dyDescent="0.3">
      <c r="N626" s="82"/>
    </row>
    <row r="627" spans="14:14" ht="29.45" customHeight="1" x14ac:dyDescent="0.3">
      <c r="N627" s="82"/>
    </row>
    <row r="628" spans="14:14" ht="29.45" customHeight="1" x14ac:dyDescent="0.3">
      <c r="N628" s="82"/>
    </row>
    <row r="629" spans="14:14" ht="29.45" customHeight="1" x14ac:dyDescent="0.3">
      <c r="N629" s="82"/>
    </row>
    <row r="630" spans="14:14" ht="29.45" customHeight="1" x14ac:dyDescent="0.3">
      <c r="N630" s="82"/>
    </row>
    <row r="631" spans="14:14" ht="29.45" customHeight="1" x14ac:dyDescent="0.3">
      <c r="N631" s="82"/>
    </row>
    <row r="632" spans="14:14" ht="29.45" customHeight="1" x14ac:dyDescent="0.3">
      <c r="N632" s="82"/>
    </row>
    <row r="633" spans="14:14" ht="29.45" customHeight="1" x14ac:dyDescent="0.3">
      <c r="N633" s="82"/>
    </row>
    <row r="634" spans="14:14" ht="29.45" customHeight="1" x14ac:dyDescent="0.3">
      <c r="N634" s="82"/>
    </row>
    <row r="635" spans="14:14" ht="29.45" customHeight="1" x14ac:dyDescent="0.3">
      <c r="N635" s="82"/>
    </row>
    <row r="636" spans="14:14" ht="29.45" customHeight="1" x14ac:dyDescent="0.3">
      <c r="N636" s="82"/>
    </row>
    <row r="637" spans="14:14" ht="29.45" customHeight="1" x14ac:dyDescent="0.3">
      <c r="N637" s="82"/>
    </row>
    <row r="638" spans="14:14" ht="29.45" customHeight="1" x14ac:dyDescent="0.3">
      <c r="N638" s="82"/>
    </row>
    <row r="639" spans="14:14" ht="29.45" customHeight="1" x14ac:dyDescent="0.3">
      <c r="N639" s="82"/>
    </row>
    <row r="640" spans="14:14" ht="29.45" customHeight="1" x14ac:dyDescent="0.3">
      <c r="N640" s="82"/>
    </row>
    <row r="641" spans="14:14" ht="29.45" customHeight="1" x14ac:dyDescent="0.3">
      <c r="N641" s="82"/>
    </row>
    <row r="642" spans="14:14" ht="29.45" customHeight="1" x14ac:dyDescent="0.3">
      <c r="N642" s="82"/>
    </row>
    <row r="643" spans="14:14" ht="29.45" customHeight="1" x14ac:dyDescent="0.3">
      <c r="N643" s="82"/>
    </row>
    <row r="644" spans="14:14" ht="29.45" customHeight="1" x14ac:dyDescent="0.3">
      <c r="N644" s="82"/>
    </row>
    <row r="645" spans="14:14" ht="29.45" customHeight="1" x14ac:dyDescent="0.3">
      <c r="N645" s="82"/>
    </row>
    <row r="646" spans="14:14" ht="29.45" customHeight="1" x14ac:dyDescent="0.3">
      <c r="N646" s="82"/>
    </row>
    <row r="647" spans="14:14" ht="29.45" customHeight="1" x14ac:dyDescent="0.3">
      <c r="N647" s="82"/>
    </row>
    <row r="648" spans="14:14" ht="29.45" customHeight="1" x14ac:dyDescent="0.3">
      <c r="N648" s="82"/>
    </row>
    <row r="649" spans="14:14" ht="29.45" customHeight="1" x14ac:dyDescent="0.3">
      <c r="N649" s="82"/>
    </row>
    <row r="650" spans="14:14" ht="29.45" customHeight="1" x14ac:dyDescent="0.3">
      <c r="N650" s="82"/>
    </row>
    <row r="651" spans="14:14" ht="29.45" customHeight="1" x14ac:dyDescent="0.3">
      <c r="N651" s="82"/>
    </row>
    <row r="652" spans="14:14" ht="29.45" customHeight="1" x14ac:dyDescent="0.3">
      <c r="N652" s="82"/>
    </row>
    <row r="653" spans="14:14" ht="29.45" customHeight="1" x14ac:dyDescent="0.3">
      <c r="N653" s="82"/>
    </row>
    <row r="654" spans="14:14" ht="29.45" customHeight="1" x14ac:dyDescent="0.3">
      <c r="N654" s="82"/>
    </row>
    <row r="655" spans="14:14" ht="29.45" customHeight="1" x14ac:dyDescent="0.3">
      <c r="N655" s="82"/>
    </row>
    <row r="656" spans="14:14" ht="29.45" customHeight="1" x14ac:dyDescent="0.3">
      <c r="N656" s="82"/>
    </row>
    <row r="657" spans="14:14" ht="29.45" customHeight="1" x14ac:dyDescent="0.3">
      <c r="N657" s="82"/>
    </row>
    <row r="658" spans="14:14" ht="29.45" customHeight="1" x14ac:dyDescent="0.3">
      <c r="N658" s="82"/>
    </row>
    <row r="659" spans="14:14" ht="29.45" customHeight="1" x14ac:dyDescent="0.3">
      <c r="N659" s="82"/>
    </row>
    <row r="660" spans="14:14" ht="29.45" customHeight="1" x14ac:dyDescent="0.3">
      <c r="N660" s="82"/>
    </row>
    <row r="661" spans="14:14" ht="29.45" customHeight="1" x14ac:dyDescent="0.3">
      <c r="N661" s="82"/>
    </row>
    <row r="662" spans="14:14" ht="29.45" customHeight="1" x14ac:dyDescent="0.3">
      <c r="N662" s="82"/>
    </row>
    <row r="663" spans="14:14" ht="29.45" customHeight="1" x14ac:dyDescent="0.3">
      <c r="N663" s="82"/>
    </row>
    <row r="664" spans="14:14" ht="29.45" customHeight="1" x14ac:dyDescent="0.3">
      <c r="N664" s="82"/>
    </row>
    <row r="665" spans="14:14" ht="29.45" customHeight="1" x14ac:dyDescent="0.3">
      <c r="N665" s="82"/>
    </row>
    <row r="666" spans="14:14" ht="29.45" customHeight="1" x14ac:dyDescent="0.3">
      <c r="N666" s="82"/>
    </row>
    <row r="667" spans="14:14" ht="29.45" customHeight="1" x14ac:dyDescent="0.3">
      <c r="N667" s="82"/>
    </row>
    <row r="668" spans="14:14" ht="29.45" customHeight="1" x14ac:dyDescent="0.3">
      <c r="N668" s="82"/>
    </row>
    <row r="669" spans="14:14" ht="29.45" customHeight="1" x14ac:dyDescent="0.3">
      <c r="N669" s="82"/>
    </row>
    <row r="670" spans="14:14" ht="29.45" customHeight="1" x14ac:dyDescent="0.3">
      <c r="N670" s="82"/>
    </row>
    <row r="671" spans="14:14" ht="29.45" customHeight="1" x14ac:dyDescent="0.3">
      <c r="N671" s="82"/>
    </row>
    <row r="672" spans="14:14" ht="29.45" customHeight="1" x14ac:dyDescent="0.3">
      <c r="N672" s="82"/>
    </row>
    <row r="673" spans="14:14" ht="29.45" customHeight="1" x14ac:dyDescent="0.3">
      <c r="N673" s="82"/>
    </row>
    <row r="674" spans="14:14" ht="29.45" customHeight="1" x14ac:dyDescent="0.3">
      <c r="N674" s="82"/>
    </row>
    <row r="675" spans="14:14" ht="29.45" customHeight="1" x14ac:dyDescent="0.3">
      <c r="N675" s="82"/>
    </row>
    <row r="676" spans="14:14" ht="29.45" customHeight="1" x14ac:dyDescent="0.3">
      <c r="N676" s="82"/>
    </row>
    <row r="677" spans="14:14" ht="29.45" customHeight="1" x14ac:dyDescent="0.3">
      <c r="N677" s="82"/>
    </row>
    <row r="678" spans="14:14" ht="29.45" customHeight="1" x14ac:dyDescent="0.3">
      <c r="N678" s="82"/>
    </row>
    <row r="679" spans="14:14" ht="29.45" customHeight="1" x14ac:dyDescent="0.3">
      <c r="N679" s="82"/>
    </row>
    <row r="680" spans="14:14" ht="29.45" customHeight="1" x14ac:dyDescent="0.3">
      <c r="N680" s="82"/>
    </row>
    <row r="681" spans="14:14" ht="29.45" customHeight="1" x14ac:dyDescent="0.3">
      <c r="N681" s="82"/>
    </row>
    <row r="682" spans="14:14" ht="29.45" customHeight="1" x14ac:dyDescent="0.3">
      <c r="N682" s="82"/>
    </row>
    <row r="683" spans="14:14" ht="29.45" customHeight="1" x14ac:dyDescent="0.3">
      <c r="N683" s="82"/>
    </row>
    <row r="684" spans="14:14" ht="29.45" customHeight="1" x14ac:dyDescent="0.3">
      <c r="N684" s="82"/>
    </row>
    <row r="685" spans="14:14" ht="29.45" customHeight="1" x14ac:dyDescent="0.3">
      <c r="N685" s="82"/>
    </row>
    <row r="686" spans="14:14" ht="29.45" customHeight="1" x14ac:dyDescent="0.3">
      <c r="N686" s="82"/>
    </row>
    <row r="687" spans="14:14" ht="29.45" customHeight="1" x14ac:dyDescent="0.3">
      <c r="N687" s="82"/>
    </row>
    <row r="688" spans="14:14" ht="29.45" customHeight="1" x14ac:dyDescent="0.3">
      <c r="N688" s="82"/>
    </row>
    <row r="689" spans="14:14" ht="29.45" customHeight="1" x14ac:dyDescent="0.3">
      <c r="N689" s="82"/>
    </row>
    <row r="690" spans="14:14" ht="29.45" customHeight="1" x14ac:dyDescent="0.3">
      <c r="N690" s="82"/>
    </row>
    <row r="691" spans="14:14" ht="29.45" customHeight="1" x14ac:dyDescent="0.3">
      <c r="N691" s="82"/>
    </row>
    <row r="692" spans="14:14" ht="29.45" customHeight="1" x14ac:dyDescent="0.3">
      <c r="N692" s="82"/>
    </row>
    <row r="693" spans="14:14" ht="29.45" customHeight="1" x14ac:dyDescent="0.3">
      <c r="N693" s="82"/>
    </row>
    <row r="694" spans="14:14" ht="29.45" customHeight="1" x14ac:dyDescent="0.3">
      <c r="N694" s="82"/>
    </row>
    <row r="695" spans="14:14" ht="29.45" customHeight="1" x14ac:dyDescent="0.3">
      <c r="N695" s="82"/>
    </row>
    <row r="696" spans="14:14" ht="29.45" customHeight="1" x14ac:dyDescent="0.3">
      <c r="N696" s="82"/>
    </row>
    <row r="697" spans="14:14" ht="29.45" customHeight="1" x14ac:dyDescent="0.3">
      <c r="N697" s="82"/>
    </row>
    <row r="698" spans="14:14" ht="29.45" customHeight="1" x14ac:dyDescent="0.3">
      <c r="N698" s="82"/>
    </row>
    <row r="699" spans="14:14" ht="29.45" customHeight="1" x14ac:dyDescent="0.3">
      <c r="N699" s="82"/>
    </row>
    <row r="700" spans="14:14" ht="29.45" customHeight="1" x14ac:dyDescent="0.3">
      <c r="N700" s="82"/>
    </row>
  </sheetData>
  <mergeCells count="11">
    <mergeCell ref="N3:N4"/>
    <mergeCell ref="B1:N1"/>
    <mergeCell ref="B2:J2"/>
    <mergeCell ref="B3:B4"/>
    <mergeCell ref="C3:C4"/>
    <mergeCell ref="D3:D4"/>
    <mergeCell ref="E3:E4"/>
    <mergeCell ref="F3:G3"/>
    <mergeCell ref="H3:I3"/>
    <mergeCell ref="J3:K3"/>
    <mergeCell ref="L3:M3"/>
  </mergeCells>
  <phoneticPr fontId="3" type="noConversion"/>
  <conditionalFormatting sqref="B5:N500">
    <cfRule type="expression" dxfId="0" priority="1" stopIfTrue="1">
      <formula>$P5="s"</formula>
    </cfRule>
  </conditionalFormatting>
  <pageMargins left="0.74" right="0" top="0.59055118110236215" bottom="0.39370078740157477" header="0" footer="0"/>
  <pageSetup paperSize="9" scale="58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15</vt:i4>
      </vt:variant>
    </vt:vector>
  </HeadingPairs>
  <TitlesOfParts>
    <vt:vector size="17" baseType="lpstr">
      <vt:lpstr>원가계산서 (건축)</vt:lpstr>
      <vt:lpstr>공종별집계표</vt:lpstr>
      <vt:lpstr>공종별집계표!Print_Area</vt:lpstr>
      <vt:lpstr>'원가계산서 (건축)'!Print_Area</vt:lpstr>
      <vt:lpstr>공종별집계표!Print_Titles</vt:lpstr>
      <vt:lpstr>관급자재</vt:lpstr>
      <vt:lpstr>노무비소계</vt:lpstr>
      <vt:lpstr>노무비요율</vt:lpstr>
      <vt:lpstr>노무비요율3</vt:lpstr>
      <vt:lpstr>단수정리</vt:lpstr>
      <vt:lpstr>대상액1</vt:lpstr>
      <vt:lpstr>부가</vt:lpstr>
      <vt:lpstr>순공사비</vt:lpstr>
      <vt:lpstr>순공사비계</vt:lpstr>
      <vt:lpstr>이_윤</vt:lpstr>
      <vt:lpstr>일반관리</vt:lpstr>
      <vt:lpstr>총공사비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</dc:creator>
  <cp:lastModifiedBy>kim</cp:lastModifiedBy>
  <dcterms:created xsi:type="dcterms:W3CDTF">2019-05-22T04:10:49Z</dcterms:created>
  <dcterms:modified xsi:type="dcterms:W3CDTF">2019-05-22T06:20:08Z</dcterms:modified>
</cp:coreProperties>
</file>